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84" windowHeight="8952" activeTab="8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8" sheetId="8" r:id="rId8"/>
    <sheet name="111" sheetId="9" r:id="rId9"/>
  </sheets>
  <definedNames/>
  <calcPr fullCalcOnLoad="1"/>
</workbook>
</file>

<file path=xl/sharedStrings.xml><?xml version="1.0" encoding="utf-8"?>
<sst xmlns="http://schemas.openxmlformats.org/spreadsheetml/2006/main" count="469" uniqueCount="284">
  <si>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</si>
  <si>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</si>
  <si>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</si>
  <si>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</si>
  <si>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</si>
  <si>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</si>
  <si>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</si>
  <si>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</si>
  <si>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</si>
  <si>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</si>
  <si>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</si>
  <si>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</si>
  <si>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</si>
  <si>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</si>
  <si>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</si>
  <si>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</si>
  <si>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</si>
  <si>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</si>
  <si>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</si>
  <si>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</si>
  <si>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</si>
  <si>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</si>
  <si>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 xml:space="preserve">      (นายเทพรังสรรค์  สุวรรณโท)</t>
  </si>
  <si>
    <t>.</t>
  </si>
  <si>
    <t>ระดับชันมัธยมศึกษาปีที่ 1/11  ปีการศึกษา 2563</t>
  </si>
  <si>
    <t xml:space="preserve">   (นายเทพรังสรรค์  สุวรรณโท)</t>
  </si>
  <si>
    <t xml:space="preserve">         ครูประจำวิชา</t>
  </si>
  <si>
    <t xml:space="preserve">                  สรุปผลการประเมินรายชั้นเรียน</t>
  </si>
  <si>
    <t xml:space="preserve">        ครูประจำวิชา</t>
  </si>
  <si>
    <t xml:space="preserve">   ผู้อำนวยการโรงเรียนสุวรรณภูมิวิทยาลัย</t>
  </si>
  <si>
    <t xml:space="preserve">                             สรุปผลการประเมินรายชั้นเรียน</t>
  </si>
  <si>
    <t>(................................................)</t>
  </si>
  <si>
    <t>(.................................................)</t>
  </si>
  <si>
    <t>ระดับชั้นมัธยมศึกษาปีที่ 2/1  ปีการศึกษา 2565</t>
  </si>
  <si>
    <t>ระดับชั้นมัธยมศึกษาปีที่ 2/2  ปีการศึกษา 2565</t>
  </si>
  <si>
    <t>ระดับชั้นมัธยมศึกษาปีที่ 2/3  ปีการศึกษา 2565</t>
  </si>
  <si>
    <t>ระดับชั้นมัธยมศึกษาปีที่ 2/4  ปีการศึกษา 2565</t>
  </si>
  <si>
    <t>ระดับชั้นมัธยมศึกษาปีที่ 2/5  ปีการศึกษา 2565</t>
  </si>
  <si>
    <t>ระดับชั้นมัธยมศึกษาปีที่ 2/6  ปีการศึกษา 2565</t>
  </si>
  <si>
    <t>ระดับชั้นมัธยมศึกษาปีที่ 2/7  ปีการศึกษา 2565</t>
  </si>
  <si>
    <t>ระดับชั้นมัธยมศึกษาปีที่ 2/8  ปีการศึกษา 2565</t>
  </si>
  <si>
    <t>เด็กชายกฤติพงศ์    ปาปะกะ</t>
  </si>
  <si>
    <t>เด็กชายกฤษฎา        ซ้อมศรี</t>
  </si>
  <si>
    <t>เด็กชายกฤษา   สุริเย</t>
  </si>
  <si>
    <t>เด็กชายกัมปนาท    สิทธิหนองคู</t>
  </si>
  <si>
    <t>เด็กชายโกสินทร์    คำทอง</t>
  </si>
  <si>
    <t>เด็กชายเขษมศักดิ์   บุติพันคา</t>
  </si>
  <si>
    <t>เด็กชายคุณานนท์    แสงเนตร</t>
  </si>
  <si>
    <t>เด็กชายคุณานนท์  วงค์สูงยาง</t>
  </si>
  <si>
    <t>เด็กชายจรัญ      พันธ์สำโรง</t>
  </si>
  <si>
    <t>เด็กชายกิตติพงษ์       เกษแก้วเกี้ยง</t>
  </si>
  <si>
    <t>เด็กหญิงกานดา    ชาลีวรรณ์</t>
  </si>
  <si>
    <t>เด็กหญิงขจารินทร์      ขาวผ่อง</t>
  </si>
  <si>
    <t>เด็กหญิงจิดาภา      จำนงค์</t>
  </si>
  <si>
    <t>เด็กหญิงอภิสรา    ผมพันธ์</t>
  </si>
  <si>
    <t>เด็กหญิงอริสรา  เสรีเรืองยุทธ</t>
  </si>
  <si>
    <t>เด็กชายจักรภัทร       ดวงเข็ม</t>
  </si>
  <si>
    <t>เด็กชายจิฑาพล     ยอดดี</t>
  </si>
  <si>
    <t>เด็กชายจิรภัทร      จันทรี</t>
  </si>
  <si>
    <t>เด็กชายนิธิศภูมิ     แคนสา</t>
  </si>
  <si>
    <t>เด็กชายสิทธิชัย     โยธาภักดี</t>
  </si>
  <si>
    <t>เด็กชายสิทธิพร     กือสันเทียะ</t>
  </si>
  <si>
    <t>เด็กชายสุระพัศ    แกมแก้ว</t>
  </si>
  <si>
    <t>เด็กหญิงฑิฆัมพร    น้อยหนองหว้า</t>
  </si>
  <si>
    <t>เด็กหญิงกนกภรณ์   เพชรสวาย</t>
  </si>
  <si>
    <t>เด็กหญิงกมลลักษณ์    ทวีนันท์</t>
  </si>
  <si>
    <t>เด็กหญิงกวิตา     สุดตัง</t>
  </si>
  <si>
    <t>เด็กหญิงกัญญารัตน์   โสนนอก</t>
  </si>
  <si>
    <t>เด็กหญิงกันต์กนิษฐ์    สีหนองบัว</t>
  </si>
  <si>
    <t>เด็กหญิงกัลยรัตน์     สมสอาด</t>
  </si>
  <si>
    <t>เด็กหญิงกาญจนา    สายเย็น</t>
  </si>
  <si>
    <t>เด็กหญิงวนิดา       พิงทอง</t>
  </si>
  <si>
    <t>เด็กชายจิรภัทร    สิงห์นันท์</t>
  </si>
  <si>
    <t xml:space="preserve">เด็กชายจิรศักดิ์    ผลาผล   </t>
  </si>
  <si>
    <t>เด็กชายจิรายุ      สืบเหล่างิ้ว</t>
  </si>
  <si>
    <t>เด็กชายชนสิษฎ์     สิงห์นันท์</t>
  </si>
  <si>
    <t>เด็กชายชยณัฐ     จันทร์สระ</t>
  </si>
  <si>
    <t xml:space="preserve">เด็กชายชนากันต์  ประเสริฐสงค์   </t>
  </si>
  <si>
    <t>เด็กชายชัยเพชร    เลิศพันธ์</t>
  </si>
  <si>
    <t>เด็กหญิงฉัตรมงคล     วงษ์ช่าง</t>
  </si>
  <si>
    <t>เด็กหญิงจิราพัชร     แสวงจันทร์</t>
  </si>
  <si>
    <t>เด็กหญิงจุฑามาศ   คําสมศรี</t>
  </si>
  <si>
    <t>เด็กหญิงจุฬาลักษณ์    จุ่นหัวโทน</t>
  </si>
  <si>
    <t>เด็กหญิงเจนจิรา      ภาษิตร</t>
  </si>
  <si>
    <t>เด็กหญิงชนณิชา       สุหา</t>
  </si>
  <si>
    <t>เด็กหญิงชลนิภา       เพชรแสวง</t>
  </si>
  <si>
    <t>เด็กหญิงรวิตา         ทีดี</t>
  </si>
  <si>
    <t>เด็กหญิงชุติกาญจน์    หินกอง</t>
  </si>
  <si>
    <t>เด็กชายชานนท์      สัตตัง</t>
  </si>
  <si>
    <t>เด็กชายโชคชัย       คำสอง</t>
  </si>
  <si>
    <t>เด็กชายบารมี    มาห้างหว้า</t>
  </si>
  <si>
    <t>เด็กชายพงศ์ถีระ  ป้องเขตร</t>
  </si>
  <si>
    <t>เด็กชายศิวกร    เมินหา</t>
  </si>
  <si>
    <t>เด็กชายสุธีมนต์  กายไทสง</t>
  </si>
  <si>
    <t>เด็กชายกิติศักดิ์    ดีสองชั้น</t>
  </si>
  <si>
    <t>เด็กหญิงณัฎฐณิชา    ปราบแสง</t>
  </si>
  <si>
    <t>เด็กหญิงณัฐภรณ์     เทียนคำ</t>
  </si>
  <si>
    <t>เด็กหญิงณัฐวรินทร์   วงศ์หินกอง</t>
  </si>
  <si>
    <t>เด็กหญิงณิฌา        ศรีไชย</t>
  </si>
  <si>
    <t>เด็กหญิงพัชรพร      ก้านแก้ว</t>
  </si>
  <si>
    <t>เด็กหญิงพิชชานันท์ วิริโยฬาร</t>
  </si>
  <si>
    <t>เด็กหญิงมันทนา    ก่ำสนาม</t>
  </si>
  <si>
    <t>เด็กหญิงดาวรุ่ง   ขันทะสีลา</t>
  </si>
  <si>
    <t>เด็กหญิงนิชา   ดวงสิงห์</t>
  </si>
  <si>
    <t>เด็กชายณรงค์​กร​   พาน​ตะ​ศรี​</t>
  </si>
  <si>
    <t>เด็กชายณัชพล   บุตรหินกอง</t>
  </si>
  <si>
    <t>เด็กชายณัฐกรณ์    กันตีคำ</t>
  </si>
  <si>
    <t>เด็กชายณัฐนันท์  ห้วยทราย</t>
  </si>
  <si>
    <t>เด็กชายณัฐพงษ์    หลักคำ</t>
  </si>
  <si>
    <t>เด็กชายณัฐพล      เงินยิ่ง</t>
  </si>
  <si>
    <t>เด็กชายณัฐวุฒิ      พลภูงา</t>
  </si>
  <si>
    <t>เด็กชายณัฐวุฒิ     สาโรจน์</t>
  </si>
  <si>
    <t>เด็กชายอธิคมน์     พลรบ</t>
  </si>
  <si>
    <t>เด็กชายอธิป       ไชยรัง</t>
  </si>
  <si>
    <t>เด็กชายอนันต์      มีแก้ว</t>
  </si>
  <si>
    <t>เด็กชายสิทธิชัย      แก้วโชน</t>
  </si>
  <si>
    <t>เด็กหญิงทิพย์สุดา     อิสรากุล</t>
  </si>
  <si>
    <t>เด็กหญิงธนัญญา    บุญเบ้า</t>
  </si>
  <si>
    <t>เด็กหญิงธันยพร      ระวิสี</t>
  </si>
  <si>
    <t>เด็กหญิงธันยพร     คำอ่อนศรี</t>
  </si>
  <si>
    <t>เด็กชายณุติพงศ์     ศรีโคตร</t>
  </si>
  <si>
    <t>เด็กชายดนัยภัทร    จันทร</t>
  </si>
  <si>
    <t>เด็กชายเตวิทย์     บุญสงเคราะห์</t>
  </si>
  <si>
    <t>เด็กชายทินกร     ทวีพจน์</t>
  </si>
  <si>
    <t>เด็กชายทิวัฒน์     สุโพธิ์</t>
  </si>
  <si>
    <t>เด็กชายทิวากร     ศรีนนท์</t>
  </si>
  <si>
    <t>เด็กชายธนกร       ผานัด</t>
  </si>
  <si>
    <t>เด็กหญิงธารธารา     พลหินกอง</t>
  </si>
  <si>
    <t>เด็กหญิงธีติยา     หนองผา</t>
  </si>
  <si>
    <t>เด็กหญิงนภัสกร    ทองคงอ่วม</t>
  </si>
  <si>
    <t>เด็กหญิงนัชธิชา     จันทร์ซ้าย</t>
  </si>
  <si>
    <t>เด็กหญิงนิชดา       วังสองชั้น</t>
  </si>
  <si>
    <t>เด็กหญิงนิภาพร     ทวีวรรณกิจ</t>
  </si>
  <si>
    <t>เด็กหญิงอารียา​        วงศ์ภูงา</t>
  </si>
  <si>
    <t>เด็กหญิงอุไรวรรณ    ศรีภูงา</t>
  </si>
  <si>
    <t>เด็กหญิงธิชา        ธัญญาหาร</t>
  </si>
  <si>
    <t>เด็กชายธนพนธ์        เศษโถ</t>
  </si>
  <si>
    <t>เด็กชายธนวัฒน์        ทุมพร</t>
  </si>
  <si>
    <t>เด็กชายธนากร         กรมไธสง</t>
  </si>
  <si>
    <t>เด็กชายธนากร         สีนวน</t>
  </si>
  <si>
    <t>เด็กชายธนายุส        ศรีนาม</t>
  </si>
  <si>
    <t>เด็กชายธนาวิทย์       ช้อยชด</t>
  </si>
  <si>
    <t>เด็กชายธีรโชติ         สร้อยอยู่</t>
  </si>
  <si>
    <t>เด็กหญิงนิรัญญา   สีเหลือง</t>
  </si>
  <si>
    <t>เด็กหญิงนิริศราวรรณ   ไชยศรี</t>
  </si>
  <si>
    <t>เด็กหญิงนิศามณี   สระแก้ว</t>
  </si>
  <si>
    <t>เด็กหญิงเนริสา     ต้นชมพู</t>
  </si>
  <si>
    <t>เด็กหญิงบุญญาภา    มาน้ำเที่ยง</t>
  </si>
  <si>
    <t>เด็กหญิงเบญจมาศ  สุขสุพรรณ</t>
  </si>
  <si>
    <t>เด็กหญิงปณชรี      ปรีชา</t>
  </si>
  <si>
    <t>เด็กหญิงพาฝัน   ทองรัตน์</t>
  </si>
  <si>
    <t>เด็กหญิงอินทิรา  อุปชา</t>
  </si>
  <si>
    <t>เด็กชายธีรภัทร         สังขศิลา</t>
  </si>
  <si>
    <t>เด็กชายธีรเมธ          สุระเกต</t>
  </si>
  <si>
    <t>เด็กชายนพรัตน์       ตั้งมั่น</t>
  </si>
  <si>
    <t>เด็กชายนาวิน          แสนทวีสุข</t>
  </si>
  <si>
    <t>เด็กชายนิติภูมิ         พานทอง</t>
  </si>
  <si>
    <t>เด็กชายนิธิโรจน์      รัตนวงศ์</t>
  </si>
  <si>
    <t>เด็กชายบาร์รันภัส        เบอร์บริจด์</t>
  </si>
  <si>
    <t>เด็กชายพงศธร       สวนมอญ</t>
  </si>
  <si>
    <t>เด็กชายศุภณัฐ        ชำนิโกล</t>
  </si>
  <si>
    <t>เด็กชายภูผา          ภูคะฮาต</t>
  </si>
  <si>
    <t>เด็กหญิงปนัดดา       วุฒิยา</t>
  </si>
  <si>
    <t>เด็กหญิงปภัสสรณ์    เลไทยสงค์</t>
  </si>
  <si>
    <t>เด็กหญิงประภาวรินทร์  เมืองขวา</t>
  </si>
  <si>
    <t>เด็กหญิงประภาสิริ     เมืองวงษ์</t>
  </si>
  <si>
    <t>เด็กหญิงอรปรียา      ล้ำเลิศ</t>
  </si>
  <si>
    <t>เด็กหญิงอรอังกูร     บุตรสม</t>
  </si>
  <si>
    <t>เด็กชายณัฐนนท์  เอกอมร</t>
  </si>
  <si>
    <t>เด็กชายดัศกร  บุตรพรม</t>
  </si>
  <si>
    <t>เด็กชายปฐพี       ผิวเผือก</t>
  </si>
  <si>
    <t>เด็กชายปรพจน์   เกิดสมุทร</t>
  </si>
  <si>
    <t>เด็กชายปรมัตถ์      นาวัลย์</t>
  </si>
  <si>
    <t>เด็กชายปรเมษฐ์        วัฒนะ</t>
  </si>
  <si>
    <t>เด็กชายปรวิศ         อาจเดช</t>
  </si>
  <si>
    <t>เด็กชายอัครชัย  ศรีผดุง</t>
  </si>
  <si>
    <t>เด็กหญิงปวีณ์ธิดา   ประสานทอง</t>
  </si>
  <si>
    <t>เด็กหญิงปัญชิกา     สายุทธ</t>
  </si>
  <si>
    <t>เด็กหญิงปาริดา      อ่างคำ</t>
  </si>
  <si>
    <t>เด็กหญิงปาริฉัตร     แก้วศรีเมือง</t>
  </si>
  <si>
    <t>เด็กหญิงปิยฉัตร      กลีบจำปี</t>
  </si>
  <si>
    <t>เด็กหญิงปิยทิพ      กลีบจำปี</t>
  </si>
  <si>
    <t>เด็กหญิงพรธิรา      เจนสำโรง</t>
  </si>
  <si>
    <t>เด็กหญิงชนาภา   มูลดี</t>
  </si>
  <si>
    <t>เด็กหญิงอภิชญา    เสียไธสงค์</t>
  </si>
  <si>
    <t>เด็กชายพงศธร       แตงอ่อน</t>
  </si>
  <si>
    <t>เด็กชายพงศพัศ     พลคำเดช</t>
  </si>
  <si>
    <t>เด็กชายพลกร      เหล่าวงศรี</t>
  </si>
  <si>
    <t>เด็กชายพลพล     นิลไธสง</t>
  </si>
  <si>
    <t>เด็กชายพสิษฐ์     นาสุข</t>
  </si>
  <si>
    <t>เด็กชายพัชฏะ      ศรีภูงา</t>
  </si>
  <si>
    <t>เด็กชายพัสกร      สาลัง</t>
  </si>
  <si>
    <t>เด็กชายพิสิษฐ์       เหรวรรณ์</t>
  </si>
  <si>
    <t>เด็กชายไพศาล      คุ้มเหล่ายูง</t>
  </si>
  <si>
    <t>เด็กชายณัฐดนัย เหล่าน้ำใส</t>
  </si>
  <si>
    <t>เด็กหญิงพรริณี      วงค์มะณี</t>
  </si>
  <si>
    <t>เด็กหญิงพรสวรรค์ ผลาไสย์</t>
  </si>
  <si>
    <t>เด็กหญิงพัชรพร       ศรีอ่อน</t>
  </si>
  <si>
    <t>เด็กหญิงพัชรพร       สมน้ำคำ</t>
  </si>
  <si>
    <t>เด็กหญิงพัทธ์ธิรา พันธ์หินกอง</t>
  </si>
  <si>
    <t>เด็กหญิงพิชญธิดา      บัวลอย</t>
  </si>
  <si>
    <t>เด็กหญิงปิยฉัตร  โทขันธ์</t>
  </si>
  <si>
    <t>เด็กชายภาสกร   คำสีมา</t>
  </si>
  <si>
    <t>เด็กชายพีระพงษ์   ธรรมศิริกุล</t>
  </si>
  <si>
    <t>เด็กชายภัทรพล  เพียรดี</t>
  </si>
  <si>
    <t>เด็กชายภานุพงษ์     สังสุดชา</t>
  </si>
  <si>
    <t>เด็กชายภาศวร         ผดุงเรียง</t>
  </si>
  <si>
    <t>เด็กชายอดุลวิทย์    พุดมี</t>
  </si>
  <si>
    <t>เด็กหญิงพิชานันท์    เชียงภูงา</t>
  </si>
  <si>
    <t>เด็กหญิงฟ้าใส       อมรชมชูพงค์</t>
  </si>
  <si>
    <t>เด็กหญิงภัทราวดี     หารสระคู</t>
  </si>
  <si>
    <t>เด็กหญิงมินทิตา        ราชธิเสน</t>
  </si>
  <si>
    <t>เด็กหญิงเมฑิตา      พิมพานิชย์</t>
  </si>
  <si>
    <t>เด็กหญิงรวงข้าว  เทียมคำ</t>
  </si>
  <si>
    <t>เด็กหญิงรวิสรา     สายโรจน์</t>
  </si>
  <si>
    <t>เด็กหญิงลลิดา    เป็นไทย</t>
  </si>
  <si>
    <t>นางสาวปิยนุช   สุดพังยาง</t>
  </si>
  <si>
    <t>เด็กหญิงมนต์นภา    ใยคำ</t>
  </si>
  <si>
    <t>เด็กหญิงณัฐสินี   ฉิมพาลี</t>
  </si>
  <si>
    <t>เด็กชายภูมิพัฒนากร   กันยารัตน์</t>
  </si>
  <si>
    <t>เด็กชายภูริณัฐ   ไชโย</t>
  </si>
  <si>
    <t>เด็กชายโภคิน        โพธิ์สนาม</t>
  </si>
  <si>
    <t>เด็กชายวรวัฒน์        จันทะดี</t>
  </si>
  <si>
    <t>เด็กชายอรรตชัย     พิมพ์พันธ์</t>
  </si>
  <si>
    <t>เด็กชายอรรถพล     บ่อคุ้ม</t>
  </si>
  <si>
    <t>เด็กชายภวฤทธิ์         คำปัญญา</t>
  </si>
  <si>
    <t>เด็กหญิงวรรณนิภา   เพ็ชรรักษา</t>
  </si>
  <si>
    <t>เด็กหญิงวศินี       มูลลา</t>
  </si>
  <si>
    <t>เด็กหญิงวิภาดา     สานุจิตร</t>
  </si>
  <si>
    <t>เด็กหญิงอภิญญา   ลือโสภา</t>
  </si>
  <si>
    <t>เด็กหญิงอรจิรา     ปกป้อง</t>
  </si>
  <si>
    <t>เด็กหญิงอรทัย     วิไลลักษณ์</t>
  </si>
  <si>
    <t>เด็กหญิงอารียา    พรหมช่วย</t>
  </si>
  <si>
    <t>เด็กชายเอกรัตน์    มีสนาม</t>
  </si>
  <si>
    <t>เด็กชายภานิน   คำใจ</t>
  </si>
  <si>
    <t>เด็กชายวสันต์   อาษาราษฎร์</t>
  </si>
  <si>
    <t>เด็กชายวายุ      พิลา</t>
  </si>
  <si>
    <t>เด็กชายวิทยากร   คูเมือง</t>
  </si>
  <si>
    <t>เด็กชายวีรชาติ       ศรีเกาะ</t>
  </si>
  <si>
    <t>เด็กชายวีรภัทร      แก้วพินิจ</t>
  </si>
  <si>
    <t>เด็กชายวีรภัทร      ทรายคำ</t>
  </si>
  <si>
    <t>เด็กชายศตวรรษ​   ลูก​อินทร์​</t>
  </si>
  <si>
    <t>เด็กชายศราวุฒิ       ศีลธรรม</t>
  </si>
  <si>
    <t>เด็กหญิงธารน้ำทิพย์  โพธิ์ภูงา</t>
  </si>
  <si>
    <t>เด็กหญิงศรัญญา     มาหนองหว้า</t>
  </si>
  <si>
    <t>เด็กหญิงศศิณา        พลภูงา</t>
  </si>
  <si>
    <t>เด็กหญิงศุภนันท์      วรรณวิเศษ</t>
  </si>
  <si>
    <t>เด็กหญิงสิริภากรณ์    หวลคิด</t>
  </si>
  <si>
    <t>เด็กหญิงสิริมา        เอี่ยมศรี</t>
  </si>
  <si>
    <t>เด็กหญิงสุชานุช       แสนแก้ว</t>
  </si>
  <si>
    <t>เด็กหญิงสุพัตรา     สิงห์นันท์</t>
  </si>
  <si>
    <t>เด็กหญิงอธิชา      ดรุณพันธ์</t>
  </si>
  <si>
    <t>เด็กชายอนุพงศ์      พื้นฉลาด</t>
  </si>
  <si>
    <t>เด็กชายศุภกฤต     บำรุงตา</t>
  </si>
  <si>
    <t>เด็กชายสมรัก        รักถนอม</t>
  </si>
  <si>
    <t>เด็กชายอนุชา     จินดาศรี</t>
  </si>
  <si>
    <t>เด็กชายอนุพงษ์    วงศ์อามาตย์</t>
  </si>
  <si>
    <t>เด็กชายอนุวัฒน์     ชุมเเสง</t>
  </si>
  <si>
    <t>เด็กชายอนุวัฒน์     ผันผ่อน</t>
  </si>
  <si>
    <t>เด็กชายอัฑฒกร    ไชยศรี</t>
  </si>
  <si>
    <t>เด็กหญิงสุพิชชา    น้ำกระจาย</t>
  </si>
  <si>
    <t>เด็กหญิงสุภจิต     แสนพรม</t>
  </si>
  <si>
    <t>เด็กหญิงสุภชา      โมกภา</t>
  </si>
  <si>
    <t>เด็กหญิงสุภัตรา     สาคร</t>
  </si>
  <si>
    <t>เด็กหญิงสุภัทรา     แสวง</t>
  </si>
  <si>
    <t>เด็กหญิงโสรญา     สัมมา</t>
  </si>
  <si>
    <t>เด็กหญิงชนาภา     ดอนไพรติ่ง</t>
  </si>
  <si>
    <t>เด็กหญิงลลิต้า  ดีปัญญา</t>
  </si>
  <si>
    <t>เด็กชายทัตพงศ์  พันธ์ชา</t>
  </si>
  <si>
    <t>เด็กชายธนกร  โหประยูร</t>
  </si>
  <si>
    <t>เด็กชายธีรเมธ  ดิษฐวิเศษ</t>
  </si>
  <si>
    <t>เด็กชายปฏิภาณ  ไชยา</t>
  </si>
  <si>
    <t>เด็กชายพิสิทธิ์  ยมรัตน์</t>
  </si>
  <si>
    <t>เด็กชายพงศกร  พลอาษา</t>
  </si>
  <si>
    <t>เด็กชายรชต วังหินกอง</t>
  </si>
  <si>
    <t>เด็กชายรัฐศาสตร์  จันทร์ดี</t>
  </si>
  <si>
    <t>เด็กชายปุริศ     แก้วจำปา</t>
  </si>
  <si>
    <t>เด็กหญิงลดาภัสส์   ผลาผล</t>
  </si>
  <si>
    <t>เด็กหญิงกันยารัตน์  บุญชะโด</t>
  </si>
  <si>
    <t>เด็กหญิงจิดาภา  สัญแสง</t>
  </si>
  <si>
    <t>เด็กหญิงจรินภรณ์  ดีสองชั้น</t>
  </si>
  <si>
    <t>เด็กหญิงฐิติพร  ก้านศรี</t>
  </si>
  <si>
    <t>เด็กหญิงรินลดา  สร้อยศิลา</t>
  </si>
  <si>
    <t>เด็กหญิงสุมิตรา  พิมพ์ศรี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</si>
</sst>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  <numFmt numFmtId="200" formatCode="0.0000"/>
    <numFmt numFmtId="201" formatCode="0.00000"/>
    <numFmt numFmtId="202" formatCode="0.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Angsana New"/>
      <family val="1"/>
    </font>
    <font>
      <b/>
      <sz val="13"/>
      <color indexed="8"/>
      <name val="TH SarabunPSK"/>
      <family val="2"/>
    </font>
    <font>
      <sz val="13"/>
      <color indexed="8"/>
      <name val="Angsana New"/>
      <family val="1"/>
    </font>
    <font>
      <sz val="13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Angsana New"/>
      <family val="1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Angsana New"/>
      <family val="1"/>
    </font>
    <font>
      <sz val="13"/>
      <color rgb="FFFF0000"/>
      <name val="Angsana New"/>
      <family val="1"/>
    </font>
    <font>
      <sz val="14"/>
      <color theme="0"/>
      <name val="Angsana New"/>
      <family val="1"/>
    </font>
    <font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51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 textRotation="90"/>
    </xf>
    <xf numFmtId="1" fontId="52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" fontId="55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5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1" fontId="55" fillId="0" borderId="0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2" fontId="51" fillId="0" borderId="0" xfId="0" applyNumberFormat="1" applyFont="1" applyBorder="1" applyAlignment="1">
      <alignment vertical="center"/>
    </xf>
    <xf numFmtId="2" fontId="51" fillId="0" borderId="0" xfId="0" applyNumberFormat="1" applyFont="1" applyBorder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" fontId="5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2" fontId="51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 textRotation="90"/>
    </xf>
    <xf numFmtId="0" fontId="50" fillId="0" borderId="0" xfId="0" applyFont="1" applyAlignment="1">
      <alignment/>
    </xf>
    <xf numFmtId="2" fontId="51" fillId="0" borderId="10" xfId="0" applyNumberFormat="1" applyFont="1" applyBorder="1" applyAlignment="1">
      <alignment horizontal="center" vertical="center"/>
    </xf>
    <xf numFmtId="202" fontId="51" fillId="0" borderId="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3" fillId="0" borderId="10" xfId="55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2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51" fillId="0" borderId="20" xfId="0" applyFont="1" applyBorder="1" applyAlignment="1">
      <alignment horizontal="center" vertical="center" textRotation="45"/>
    </xf>
    <xf numFmtId="0" fontId="47" fillId="0" borderId="11" xfId="0" applyFont="1" applyBorder="1" applyAlignment="1">
      <alignment horizontal="center" vertical="center" textRotation="45"/>
    </xf>
    <xf numFmtId="0" fontId="0" fillId="0" borderId="11" xfId="0" applyBorder="1" applyAlignment="1">
      <alignment horizontal="center" vertical="center" textRotation="45"/>
    </xf>
    <xf numFmtId="0" fontId="51" fillId="0" borderId="2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202" fontId="51" fillId="0" borderId="0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view="pageLayout" zoomScale="90" zoomScalePageLayoutView="90" workbookViewId="0" topLeftCell="A21">
      <selection activeCell="C38" sqref="C38"/>
    </sheetView>
  </sheetViews>
  <sheetFormatPr defaultColWidth="9.00390625" defaultRowHeight="15"/>
  <cols>
    <col min="1" max="1" width="4.00390625" style="1" customWidth="1"/>
    <col min="2" max="2" width="9.28125" style="41" customWidth="1"/>
    <col min="3" max="3" width="24.421875" style="1" customWidth="1"/>
    <col min="4" max="4" width="4.00390625" style="5" customWidth="1"/>
    <col min="5" max="5" width="4.57421875" style="5" customWidth="1"/>
    <col min="6" max="8" width="4.00390625" style="5" customWidth="1"/>
    <col min="9" max="9" width="7.140625" style="1" customWidth="1"/>
    <col min="10" max="10" width="7.421875" style="1" customWidth="1"/>
    <col min="11" max="11" width="9.421875" style="1" customWidth="1"/>
    <col min="12" max="16384" width="9.00390625" style="1" customWidth="1"/>
  </cols>
  <sheetData>
    <row r="1" spans="3:8" ht="19.5" customHeight="1">
      <c r="C1" s="67" t="s">
        <v>27</v>
      </c>
      <c r="D1" s="67"/>
      <c r="E1" s="67"/>
      <c r="F1" s="67"/>
      <c r="G1" s="67"/>
      <c r="H1" s="67"/>
    </row>
    <row r="2" spans="1:11" ht="20.25" customHeigh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customHeight="1">
      <c r="A3" s="73" t="s">
        <v>3</v>
      </c>
      <c r="B3" s="70" t="s">
        <v>4</v>
      </c>
      <c r="C3" s="68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ht="58.5" customHeight="1">
      <c r="A4" s="73"/>
      <c r="B4" s="71"/>
      <c r="C4" s="69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ht="14.25" customHeight="1">
      <c r="A5" s="29">
        <v>1</v>
      </c>
      <c r="B5" s="29">
        <v>16157</v>
      </c>
      <c r="C5" s="36" t="s">
        <v>41</v>
      </c>
      <c r="D5" s="4"/>
      <c r="E5" s="4"/>
      <c r="F5" s="4"/>
      <c r="G5" s="4"/>
      <c r="H5" s="4"/>
      <c r="I5" s="3">
        <f aca="true" t="shared" si="0" ref="I5:I23">SUM(D5,E5,F5,G5,H5)</f>
        <v>0</v>
      </c>
      <c r="J5" s="3" t="str">
        <f>IF(I5&lt;=3,"0",IF(I5&lt;=7,"1",IF(I5&lt;=11,"2",IF(I5&gt;=12,"3"))))</f>
        <v>0</v>
      </c>
      <c r="K5" s="3" t="str">
        <f aca="true" t="shared" si="1" ref="K5:K10">IF(I5&lt;=3,"ไม่ผ่าน",IF(I5&lt;=7,"ผ่าน",IF(I5&lt;=11,"ดี",IF(I5&gt;=12,"ดีเยี่ยม"))))</f>
        <v>ไม่ผ่าน</v>
      </c>
    </row>
    <row r="6" spans="1:11" ht="14.25" customHeight="1">
      <c r="A6" s="29">
        <v>2</v>
      </c>
      <c r="B6" s="29">
        <v>16158</v>
      </c>
      <c r="C6" s="36" t="s">
        <v>42</v>
      </c>
      <c r="D6" s="4"/>
      <c r="E6" s="4"/>
      <c r="F6" s="4"/>
      <c r="G6" s="4"/>
      <c r="H6" s="4"/>
      <c r="I6" s="3">
        <f t="shared" si="0"/>
        <v>0</v>
      </c>
      <c r="J6" s="3" t="str">
        <f aca="true" t="shared" si="2" ref="J6:J24">IF(I6&lt;=3,"0",IF(I6&lt;=7,"1",IF(I6&lt;=11,"2",IF(I6&gt;=12,"3"))))</f>
        <v>0</v>
      </c>
      <c r="K6" s="3" t="str">
        <f t="shared" si="1"/>
        <v>ไม่ผ่าน</v>
      </c>
    </row>
    <row r="7" spans="1:11" ht="14.25" customHeight="1">
      <c r="A7" s="29">
        <v>3</v>
      </c>
      <c r="B7" s="29">
        <v>16159</v>
      </c>
      <c r="C7" s="36" t="s">
        <v>43</v>
      </c>
      <c r="D7" s="4"/>
      <c r="E7" s="4"/>
      <c r="F7" s="4"/>
      <c r="G7" s="4"/>
      <c r="H7" s="4"/>
      <c r="I7" s="3">
        <f t="shared" si="0"/>
        <v>0</v>
      </c>
      <c r="J7" s="3" t="str">
        <f t="shared" si="2"/>
        <v>0</v>
      </c>
      <c r="K7" s="3" t="str">
        <f t="shared" si="1"/>
        <v>ไม่ผ่าน</v>
      </c>
    </row>
    <row r="8" spans="1:11" ht="14.25" customHeight="1">
      <c r="A8" s="29">
        <v>4</v>
      </c>
      <c r="B8" s="29">
        <v>16160</v>
      </c>
      <c r="C8" s="36" t="s">
        <v>44</v>
      </c>
      <c r="D8" s="52"/>
      <c r="E8" s="52"/>
      <c r="F8" s="52"/>
      <c r="G8" s="52"/>
      <c r="H8" s="52"/>
      <c r="I8" s="33">
        <f t="shared" si="0"/>
        <v>0</v>
      </c>
      <c r="J8" s="33" t="str">
        <f t="shared" si="2"/>
        <v>0</v>
      </c>
      <c r="K8" s="33" t="str">
        <f t="shared" si="1"/>
        <v>ไม่ผ่าน</v>
      </c>
    </row>
    <row r="9" spans="1:11" ht="14.25" customHeight="1">
      <c r="A9" s="29">
        <v>5</v>
      </c>
      <c r="B9" s="29">
        <v>16161</v>
      </c>
      <c r="C9" s="36" t="s">
        <v>45</v>
      </c>
      <c r="D9" s="4"/>
      <c r="E9" s="4"/>
      <c r="F9" s="4"/>
      <c r="G9" s="4"/>
      <c r="H9" s="4"/>
      <c r="I9" s="3">
        <f t="shared" si="0"/>
        <v>0</v>
      </c>
      <c r="J9" s="3" t="str">
        <f t="shared" si="2"/>
        <v>0</v>
      </c>
      <c r="K9" s="3" t="str">
        <f t="shared" si="1"/>
        <v>ไม่ผ่าน</v>
      </c>
    </row>
    <row r="10" spans="1:11" ht="14.25" customHeight="1">
      <c r="A10" s="29">
        <v>6</v>
      </c>
      <c r="B10" s="29">
        <v>16162</v>
      </c>
      <c r="C10" s="36" t="s">
        <v>46</v>
      </c>
      <c r="D10" s="4"/>
      <c r="E10" s="4"/>
      <c r="F10" s="4"/>
      <c r="G10" s="4"/>
      <c r="H10" s="4"/>
      <c r="I10" s="3">
        <f t="shared" si="0"/>
        <v>0</v>
      </c>
      <c r="J10" s="3" t="str">
        <f t="shared" si="2"/>
        <v>0</v>
      </c>
      <c r="K10" s="3" t="str">
        <f t="shared" si="1"/>
        <v>ไม่ผ่าน</v>
      </c>
    </row>
    <row r="11" spans="1:11" ht="14.25" customHeight="1">
      <c r="A11" s="29">
        <v>7</v>
      </c>
      <c r="B11" s="29">
        <v>16163</v>
      </c>
      <c r="C11" s="60" t="s">
        <v>47</v>
      </c>
      <c r="D11" s="4"/>
      <c r="E11" s="4"/>
      <c r="F11" s="4"/>
      <c r="G11" s="4"/>
      <c r="H11" s="4"/>
      <c r="I11" s="3">
        <f t="shared" si="0"/>
        <v>0</v>
      </c>
      <c r="J11" s="3" t="str">
        <f t="shared" si="2"/>
        <v>0</v>
      </c>
      <c r="K11" s="3" t="str">
        <f aca="true" t="shared" si="3" ref="K11:K20">IF(I11&lt;=3,"ไม่ผ่าน",IF(I11&lt;=7,"ผ่าน",IF(I11&lt;=11,"ดี",IF(I11&gt;=12,"ดีเยี่ยม"))))</f>
        <v>ไม่ผ่าน</v>
      </c>
    </row>
    <row r="12" spans="1:11" ht="14.25" customHeight="1">
      <c r="A12" s="42">
        <v>8</v>
      </c>
      <c r="B12" s="29">
        <v>16164</v>
      </c>
      <c r="C12" s="16" t="s">
        <v>48</v>
      </c>
      <c r="D12" s="52"/>
      <c r="E12" s="52"/>
      <c r="F12" s="52"/>
      <c r="G12" s="52"/>
      <c r="H12" s="52"/>
      <c r="I12" s="3">
        <f t="shared" si="0"/>
        <v>0</v>
      </c>
      <c r="J12" s="3" t="str">
        <f t="shared" si="2"/>
        <v>0</v>
      </c>
      <c r="K12" s="3" t="str">
        <f t="shared" si="3"/>
        <v>ไม่ผ่าน</v>
      </c>
    </row>
    <row r="13" spans="1:16" ht="14.25" customHeight="1">
      <c r="A13" s="43">
        <v>9</v>
      </c>
      <c r="B13" s="29">
        <v>16165</v>
      </c>
      <c r="C13" s="16" t="s">
        <v>49</v>
      </c>
      <c r="D13" s="4"/>
      <c r="E13" s="4"/>
      <c r="F13" s="4"/>
      <c r="G13" s="4"/>
      <c r="H13" s="4"/>
      <c r="I13" s="3">
        <f t="shared" si="0"/>
        <v>0</v>
      </c>
      <c r="J13" s="3" t="str">
        <f t="shared" si="2"/>
        <v>0</v>
      </c>
      <c r="K13" s="3" t="str">
        <f t="shared" si="3"/>
        <v>ไม่ผ่าน</v>
      </c>
      <c r="P13" s="1" t="s">
        <v>23</v>
      </c>
    </row>
    <row r="14" spans="1:11" ht="14.25" customHeight="1">
      <c r="A14" s="44">
        <v>10</v>
      </c>
      <c r="B14" s="29">
        <v>16166</v>
      </c>
      <c r="C14" s="60" t="s">
        <v>50</v>
      </c>
      <c r="D14" s="4"/>
      <c r="E14" s="4"/>
      <c r="F14" s="4"/>
      <c r="G14" s="4"/>
      <c r="H14" s="4"/>
      <c r="I14" s="3">
        <f t="shared" si="0"/>
        <v>0</v>
      </c>
      <c r="J14" s="3" t="str">
        <f t="shared" si="2"/>
        <v>0</v>
      </c>
      <c r="K14" s="3" t="str">
        <f t="shared" si="3"/>
        <v>ไม่ผ่าน</v>
      </c>
    </row>
    <row r="15" spans="1:11" ht="14.25" customHeight="1">
      <c r="A15" s="44">
        <v>11</v>
      </c>
      <c r="B15" s="29">
        <v>16175</v>
      </c>
      <c r="C15" s="16" t="s">
        <v>51</v>
      </c>
      <c r="D15" s="4"/>
      <c r="E15" s="4"/>
      <c r="F15" s="4"/>
      <c r="G15" s="4"/>
      <c r="H15" s="4"/>
      <c r="I15" s="3">
        <f t="shared" si="0"/>
        <v>0</v>
      </c>
      <c r="J15" s="3" t="str">
        <f t="shared" si="2"/>
        <v>0</v>
      </c>
      <c r="K15" s="3" t="str">
        <f t="shared" si="3"/>
        <v>ไม่ผ่าน</v>
      </c>
    </row>
    <row r="16" spans="1:11" ht="14.25" customHeight="1">
      <c r="A16" s="44">
        <v>12</v>
      </c>
      <c r="B16" s="29">
        <v>16176</v>
      </c>
      <c r="C16" s="16" t="s">
        <v>52</v>
      </c>
      <c r="D16" s="52"/>
      <c r="E16" s="52"/>
      <c r="F16" s="52"/>
      <c r="G16" s="52"/>
      <c r="H16" s="52"/>
      <c r="I16" s="3">
        <f t="shared" si="0"/>
        <v>0</v>
      </c>
      <c r="J16" s="3" t="str">
        <f t="shared" si="2"/>
        <v>0</v>
      </c>
      <c r="K16" s="3" t="str">
        <f t="shared" si="3"/>
        <v>ไม่ผ่าน</v>
      </c>
    </row>
    <row r="17" spans="1:11" ht="14.25" customHeight="1">
      <c r="A17" s="44">
        <v>13</v>
      </c>
      <c r="B17" s="29">
        <v>16177</v>
      </c>
      <c r="C17" s="36" t="s">
        <v>53</v>
      </c>
      <c r="D17" s="4"/>
      <c r="E17" s="4"/>
      <c r="F17" s="4"/>
      <c r="G17" s="4"/>
      <c r="H17" s="4"/>
      <c r="I17" s="3">
        <f t="shared" si="0"/>
        <v>0</v>
      </c>
      <c r="J17" s="3" t="str">
        <f t="shared" si="2"/>
        <v>0</v>
      </c>
      <c r="K17" s="3" t="str">
        <f t="shared" si="3"/>
        <v>ไม่ผ่าน</v>
      </c>
    </row>
    <row r="18" spans="1:11" ht="14.25" customHeight="1">
      <c r="A18" s="44">
        <v>14</v>
      </c>
      <c r="B18" s="29">
        <v>16181</v>
      </c>
      <c r="C18" s="16" t="s">
        <v>54</v>
      </c>
      <c r="D18" s="4"/>
      <c r="E18" s="4"/>
      <c r="F18" s="4"/>
      <c r="G18" s="4"/>
      <c r="H18" s="4"/>
      <c r="I18" s="3">
        <f t="shared" si="0"/>
        <v>0</v>
      </c>
      <c r="J18" s="3" t="str">
        <f t="shared" si="2"/>
        <v>0</v>
      </c>
      <c r="K18" s="3" t="str">
        <f t="shared" si="3"/>
        <v>ไม่ผ่าน</v>
      </c>
    </row>
    <row r="19" spans="1:11" ht="14.25" customHeight="1">
      <c r="A19" s="44">
        <v>15</v>
      </c>
      <c r="B19" s="29">
        <v>17330</v>
      </c>
      <c r="C19" s="16" t="s">
        <v>55</v>
      </c>
      <c r="D19" s="4"/>
      <c r="E19" s="4"/>
      <c r="F19" s="4"/>
      <c r="G19" s="4"/>
      <c r="H19" s="4"/>
      <c r="I19" s="3">
        <f t="shared" si="0"/>
        <v>0</v>
      </c>
      <c r="J19" s="3" t="str">
        <f t="shared" si="2"/>
        <v>0</v>
      </c>
      <c r="K19" s="3" t="str">
        <f t="shared" si="3"/>
        <v>ไม่ผ่าน</v>
      </c>
    </row>
    <row r="20" spans="1:11" ht="14.25" customHeight="1">
      <c r="A20" s="44">
        <v>16</v>
      </c>
      <c r="B20" s="29">
        <v>16167</v>
      </c>
      <c r="C20" s="16" t="s">
        <v>56</v>
      </c>
      <c r="D20" s="52"/>
      <c r="E20" s="52"/>
      <c r="F20" s="52"/>
      <c r="G20" s="52"/>
      <c r="H20" s="52"/>
      <c r="I20" s="3">
        <f t="shared" si="0"/>
        <v>0</v>
      </c>
      <c r="J20" s="3" t="str">
        <f t="shared" si="2"/>
        <v>0</v>
      </c>
      <c r="K20" s="3" t="str">
        <f t="shared" si="3"/>
        <v>ไม่ผ่าน</v>
      </c>
    </row>
    <row r="21" spans="1:11" ht="14.25" customHeight="1">
      <c r="A21" s="44">
        <v>17</v>
      </c>
      <c r="B21" s="29">
        <v>16169</v>
      </c>
      <c r="C21" s="16" t="s">
        <v>57</v>
      </c>
      <c r="D21" s="4"/>
      <c r="E21" s="4"/>
      <c r="F21" s="4"/>
      <c r="G21" s="4"/>
      <c r="H21" s="4"/>
      <c r="I21" s="3">
        <f t="shared" si="0"/>
        <v>0</v>
      </c>
      <c r="J21" s="3" t="str">
        <f>IF(I21&lt;=3,"0",IF(I21&lt;=7,"1",IF(I21&lt;=11,"2",IF(I21&gt;=12,"3"))))</f>
        <v>0</v>
      </c>
      <c r="K21" s="3" t="str">
        <f>IF(I21&lt;=3,"ไม่ผ่าน",IF(I21&lt;=7,"ผ่าน",IF(I21&lt;=11,"ดี",IF(I21&gt;=12,"ดีเยี่ยม"))))</f>
        <v>ไม่ผ่าน</v>
      </c>
    </row>
    <row r="22" spans="1:11" ht="14.25" customHeight="1">
      <c r="A22" s="44">
        <v>18</v>
      </c>
      <c r="B22" s="29">
        <v>16170</v>
      </c>
      <c r="C22" s="16" t="s">
        <v>58</v>
      </c>
      <c r="D22" s="4"/>
      <c r="E22" s="4"/>
      <c r="F22" s="4"/>
      <c r="G22" s="4"/>
      <c r="H22" s="4"/>
      <c r="I22" s="3">
        <f t="shared" si="0"/>
        <v>0</v>
      </c>
      <c r="J22" s="3" t="str">
        <f t="shared" si="2"/>
        <v>0</v>
      </c>
      <c r="K22" s="3" t="str">
        <f>IF(I22&lt;=3,"ไม่ผ่าน",IF(I22&lt;=7,"ผ่าน",IF(I22&lt;=11,"ดี",IF(I22&gt;=12,"ดีเยี่ยม"))))</f>
        <v>ไม่ผ่าน</v>
      </c>
    </row>
    <row r="23" spans="1:11" ht="14.25" customHeight="1">
      <c r="A23" s="44">
        <v>19</v>
      </c>
      <c r="B23" s="29">
        <v>16171</v>
      </c>
      <c r="C23" s="16" t="s">
        <v>59</v>
      </c>
      <c r="D23" s="4"/>
      <c r="E23" s="4"/>
      <c r="F23" s="4"/>
      <c r="G23" s="4"/>
      <c r="H23" s="4"/>
      <c r="I23" s="3">
        <f t="shared" si="0"/>
        <v>0</v>
      </c>
      <c r="J23" s="3" t="str">
        <f t="shared" si="2"/>
        <v>0</v>
      </c>
      <c r="K23" s="3" t="str">
        <f>IF(I23&lt;=3,"ไม่ผ่าน",IF(I23&lt;=7,"ผ่าน",IF(I23&lt;=11,"ดี",IF(I23&gt;=12,"ดีเยี่ยม"))))</f>
        <v>ไม่ผ่าน</v>
      </c>
    </row>
    <row r="24" spans="1:11" ht="14.25" customHeight="1">
      <c r="A24" s="44">
        <v>20</v>
      </c>
      <c r="B24" s="29">
        <v>16172</v>
      </c>
      <c r="C24" s="16" t="s">
        <v>60</v>
      </c>
      <c r="D24" s="52"/>
      <c r="E24" s="52"/>
      <c r="F24" s="52"/>
      <c r="G24" s="52"/>
      <c r="H24" s="52"/>
      <c r="I24" s="3">
        <f>SUM(D24,E24,F24,G24,H24)</f>
        <v>0</v>
      </c>
      <c r="J24" s="3" t="str">
        <f t="shared" si="2"/>
        <v>0</v>
      </c>
      <c r="K24" s="3" t="str">
        <f>IF(I24&lt;=3,"ไม่ผ่าน",IF(I24&lt;=7,"ผ่าน",IF(I24&lt;=11,"ดี",IF(I24&gt;=12,"ดีเยี่ยม"))))</f>
        <v>ไม่ผ่าน</v>
      </c>
    </row>
    <row r="25" spans="1:11" ht="14.25" customHeight="1">
      <c r="A25" s="44">
        <v>21</v>
      </c>
      <c r="B25" s="29">
        <v>16173</v>
      </c>
      <c r="C25" s="36" t="s">
        <v>61</v>
      </c>
      <c r="D25" s="4"/>
      <c r="E25" s="4"/>
      <c r="F25" s="4"/>
      <c r="G25" s="4"/>
      <c r="H25" s="4"/>
      <c r="I25" s="3">
        <f>SUM(D25,E25,F25,G25,H25)</f>
        <v>0</v>
      </c>
      <c r="J25" s="3" t="str">
        <f aca="true" t="shared" si="4" ref="J25:J35">IF(I25&lt;=3,"0",IF(I25&lt;=7,"1",IF(I25&lt;=11,"2",IF(I25&gt;=12,"3"))))</f>
        <v>0</v>
      </c>
      <c r="K25" s="3" t="str">
        <f>IF(I25&lt;=3,"ไม่ผ่าน",IF(I25&lt;=7,"ผ่าน",IF(I25&lt;=11,"ดี",IF(I25&gt;=12,"ดีเยี่ยม"))))</f>
        <v>ไม่ผ่าน</v>
      </c>
    </row>
    <row r="26" spans="1:11" ht="14.25" customHeight="1">
      <c r="A26" s="44">
        <v>22</v>
      </c>
      <c r="B26" s="29">
        <v>16174</v>
      </c>
      <c r="C26" s="36" t="s">
        <v>62</v>
      </c>
      <c r="D26" s="4"/>
      <c r="E26" s="4"/>
      <c r="F26" s="4"/>
      <c r="G26" s="4"/>
      <c r="H26" s="4"/>
      <c r="I26" s="3">
        <f aca="true" t="shared" si="5" ref="I26:I35">SUM(D26,E26,F26,G26,H26)</f>
        <v>0</v>
      </c>
      <c r="J26" s="3" t="str">
        <f t="shared" si="4"/>
        <v>0</v>
      </c>
      <c r="K26" s="3" t="str">
        <f aca="true" t="shared" si="6" ref="K26:K35">IF(I26&lt;=3,"ไม่ผ่าน",IF(I26&lt;=7,"ผ่าน",IF(I26&lt;=11,"ดี",IF(I26&gt;=12,"ดีเยี่ยม"))))</f>
        <v>ไม่ผ่าน</v>
      </c>
    </row>
    <row r="27" spans="1:11" ht="14.25" customHeight="1">
      <c r="A27" s="44">
        <v>23</v>
      </c>
      <c r="B27" s="29">
        <v>16179</v>
      </c>
      <c r="C27" s="16" t="s">
        <v>63</v>
      </c>
      <c r="D27" s="4"/>
      <c r="E27" s="4"/>
      <c r="F27" s="4"/>
      <c r="G27" s="4"/>
      <c r="H27" s="4"/>
      <c r="I27" s="3">
        <f t="shared" si="5"/>
        <v>0</v>
      </c>
      <c r="J27" s="3" t="str">
        <f t="shared" si="4"/>
        <v>0</v>
      </c>
      <c r="K27" s="3" t="str">
        <f t="shared" si="6"/>
        <v>ไม่ผ่าน</v>
      </c>
    </row>
    <row r="28" spans="1:11" ht="14.25" customHeight="1">
      <c r="A28" s="44">
        <v>24</v>
      </c>
      <c r="B28" s="29">
        <v>16182</v>
      </c>
      <c r="C28" s="36" t="s">
        <v>64</v>
      </c>
      <c r="D28" s="52"/>
      <c r="E28" s="52"/>
      <c r="F28" s="52"/>
      <c r="G28" s="52"/>
      <c r="H28" s="52"/>
      <c r="I28" s="3">
        <f t="shared" si="5"/>
        <v>0</v>
      </c>
      <c r="J28" s="3" t="str">
        <f t="shared" si="4"/>
        <v>0</v>
      </c>
      <c r="K28" s="3" t="str">
        <f t="shared" si="6"/>
        <v>ไม่ผ่าน</v>
      </c>
    </row>
    <row r="29" spans="1:11" ht="14.25" customHeight="1">
      <c r="A29" s="44">
        <v>25</v>
      </c>
      <c r="B29" s="29">
        <v>16183</v>
      </c>
      <c r="C29" s="36" t="s">
        <v>65</v>
      </c>
      <c r="D29" s="4"/>
      <c r="E29" s="4"/>
      <c r="F29" s="4"/>
      <c r="G29" s="4"/>
      <c r="H29" s="4"/>
      <c r="I29" s="3">
        <f t="shared" si="5"/>
        <v>0</v>
      </c>
      <c r="J29" s="3" t="str">
        <f t="shared" si="4"/>
        <v>0</v>
      </c>
      <c r="K29" s="3" t="str">
        <f t="shared" si="6"/>
        <v>ไม่ผ่าน</v>
      </c>
    </row>
    <row r="30" spans="1:11" ht="14.25" customHeight="1">
      <c r="A30" s="44">
        <v>26</v>
      </c>
      <c r="B30" s="29">
        <v>16184</v>
      </c>
      <c r="C30" s="36" t="s">
        <v>66</v>
      </c>
      <c r="D30" s="4"/>
      <c r="E30" s="4"/>
      <c r="F30" s="4"/>
      <c r="G30" s="4"/>
      <c r="H30" s="4"/>
      <c r="I30" s="3">
        <f>SUM(D30,E30,F30,G30,H30)</f>
        <v>0</v>
      </c>
      <c r="J30" s="3" t="str">
        <f>IF(I30&lt;=3,"0",IF(I30&lt;=7,"1",IF(I30&lt;=11,"2",IF(I30&gt;=12,"3"))))</f>
        <v>0</v>
      </c>
      <c r="K30" s="3" t="str">
        <f>IF(I30&lt;=3,"ไม่ผ่าน",IF(I30&lt;=7,"ผ่าน",IF(I30&lt;=11,"ดี",IF(I30&gt;=12,"ดีเยี่ยม"))))</f>
        <v>ไม่ผ่าน</v>
      </c>
    </row>
    <row r="31" spans="1:11" ht="14.25" customHeight="1">
      <c r="A31" s="44">
        <v>27</v>
      </c>
      <c r="B31" s="29">
        <v>16185</v>
      </c>
      <c r="C31" s="36" t="s">
        <v>67</v>
      </c>
      <c r="D31" s="4"/>
      <c r="E31" s="4"/>
      <c r="F31" s="4"/>
      <c r="G31" s="4"/>
      <c r="H31" s="4"/>
      <c r="I31" s="3">
        <f>SUM(D31,E31,F31,G31,H31)</f>
        <v>0</v>
      </c>
      <c r="J31" s="57" t="str">
        <f t="shared" si="4"/>
        <v>0</v>
      </c>
      <c r="K31" s="3" t="str">
        <f>IF(I31&lt;=3,"ไม่ผ่าน",IF(I31&lt;=7,"ผ่าน",IF(I31&lt;=11,"ดี",IF(I31&gt;=12,"ดีเยี่ยม"))))</f>
        <v>ไม่ผ่าน</v>
      </c>
    </row>
    <row r="32" spans="1:11" ht="14.25" customHeight="1">
      <c r="A32" s="44">
        <v>28</v>
      </c>
      <c r="B32" s="29">
        <v>16186</v>
      </c>
      <c r="C32" s="36" t="s">
        <v>68</v>
      </c>
      <c r="D32" s="4"/>
      <c r="E32" s="4"/>
      <c r="F32" s="4"/>
      <c r="G32" s="4"/>
      <c r="H32" s="4"/>
      <c r="I32" s="3">
        <f t="shared" si="5"/>
        <v>0</v>
      </c>
      <c r="J32" s="57" t="str">
        <f t="shared" si="4"/>
        <v>0</v>
      </c>
      <c r="K32" s="57" t="str">
        <f>IF(I32&lt;=3,"ไม่ผ่าน",IF(I32&lt;=7,"ผ่าน",IF(I32&lt;=11,"ดี",IF(I32&gt;=12,"ดีเยี่ยม"))))</f>
        <v>ไม่ผ่าน</v>
      </c>
    </row>
    <row r="33" spans="1:11" ht="14.25" customHeight="1">
      <c r="A33" s="44">
        <v>29</v>
      </c>
      <c r="B33" s="29">
        <v>16187</v>
      </c>
      <c r="C33" s="36" t="s">
        <v>69</v>
      </c>
      <c r="D33" s="4"/>
      <c r="E33" s="4"/>
      <c r="F33" s="4"/>
      <c r="G33" s="4"/>
      <c r="H33" s="4"/>
      <c r="I33" s="57">
        <f t="shared" si="5"/>
        <v>0</v>
      </c>
      <c r="J33" s="57" t="str">
        <f t="shared" si="4"/>
        <v>0</v>
      </c>
      <c r="K33" s="57" t="str">
        <f>IF(I33&lt;=3,"ไม่ผ่าน",IF(I33&lt;=7,"ผ่าน",IF(I33&lt;=11,"ดี",IF(I33&gt;=12,"ดีเยี่ยม"))))</f>
        <v>ไม่ผ่าน</v>
      </c>
    </row>
    <row r="34" spans="1:11" ht="14.25" customHeight="1">
      <c r="A34" s="44">
        <v>30</v>
      </c>
      <c r="B34" s="29">
        <v>16188</v>
      </c>
      <c r="C34" s="16" t="s">
        <v>70</v>
      </c>
      <c r="D34" s="4"/>
      <c r="E34" s="4"/>
      <c r="F34" s="4"/>
      <c r="G34" s="4"/>
      <c r="H34" s="4"/>
      <c r="I34" s="57">
        <f t="shared" si="5"/>
        <v>0</v>
      </c>
      <c r="J34" s="57" t="str">
        <f t="shared" si="4"/>
        <v>0</v>
      </c>
      <c r="K34" s="57" t="str">
        <f>IF(I34&lt;=3,"ไม่ผ่าน",IF(I34&lt;=7,"ผ่าน",IF(I34&lt;=11,"ดี",IF(I34&gt;=12,"ดีเยี่ยม"))))</f>
        <v>ไม่ผ่าน</v>
      </c>
    </row>
    <row r="35" spans="1:11" ht="14.25" customHeight="1">
      <c r="A35" s="44">
        <v>31</v>
      </c>
      <c r="B35" s="29">
        <v>16189</v>
      </c>
      <c r="C35" s="61" t="s">
        <v>71</v>
      </c>
      <c r="D35" s="4"/>
      <c r="E35" s="4"/>
      <c r="F35" s="4"/>
      <c r="G35" s="4"/>
      <c r="H35" s="4"/>
      <c r="I35" s="57">
        <f t="shared" si="5"/>
        <v>0</v>
      </c>
      <c r="J35" s="57" t="str">
        <f t="shared" si="4"/>
        <v>0</v>
      </c>
      <c r="K35" s="57" t="str">
        <f t="shared" si="6"/>
        <v>ไม่ผ่าน</v>
      </c>
    </row>
    <row r="36" spans="4:7" ht="6.75" customHeight="1">
      <c r="D36" s="37">
        <f>COUNTIF(J5:J35,3)</f>
        <v>0</v>
      </c>
      <c r="E36" s="37">
        <f>COUNTIF(J5:J35,2)</f>
        <v>0</v>
      </c>
      <c r="F36" s="37">
        <f>COUNTIF(J5:J35,1)</f>
        <v>0</v>
      </c>
      <c r="G36" s="37">
        <f>COUNTIF(J5:J35,0)</f>
        <v>31</v>
      </c>
    </row>
    <row r="37" spans="3:12" ht="21">
      <c r="C37" s="2" t="s">
        <v>2</v>
      </c>
      <c r="D37" s="40"/>
      <c r="E37" s="40"/>
      <c r="F37" s="37">
        <f aca="true" t="shared" si="7" ref="F37:F42">COUNTIF(J6:J35,1)</f>
        <v>0</v>
      </c>
      <c r="G37" s="40"/>
      <c r="H37" s="40"/>
      <c r="I37" s="2"/>
      <c r="J37" s="2"/>
      <c r="K37" s="2"/>
      <c r="L37" s="2"/>
    </row>
    <row r="38" spans="3:12" ht="20.25" customHeight="1">
      <c r="C38" s="2" t="s">
        <v>13</v>
      </c>
      <c r="D38" s="66">
        <f>(D36*100)/31</f>
        <v>0</v>
      </c>
      <c r="E38" s="66"/>
      <c r="F38" s="37">
        <f t="shared" si="7"/>
        <v>0</v>
      </c>
      <c r="G38" s="40"/>
      <c r="H38" s="40"/>
      <c r="I38" s="40" t="s">
        <v>18</v>
      </c>
      <c r="J38" s="2"/>
      <c r="K38" s="3">
        <f>(F36*100)/31</f>
        <v>0</v>
      </c>
      <c r="L38" s="2"/>
    </row>
    <row r="39" spans="3:12" ht="18" customHeight="1">
      <c r="C39" s="2" t="s">
        <v>14</v>
      </c>
      <c r="D39" s="66">
        <f>(E36*100)/31</f>
        <v>0</v>
      </c>
      <c r="E39" s="66"/>
      <c r="F39" s="37">
        <f t="shared" si="7"/>
        <v>0</v>
      </c>
      <c r="G39" s="40"/>
      <c r="H39" s="40"/>
      <c r="I39" s="40" t="s">
        <v>19</v>
      </c>
      <c r="J39" s="2"/>
      <c r="K39" s="3">
        <f>(G36*100)/31</f>
        <v>100</v>
      </c>
      <c r="L39" s="2"/>
    </row>
    <row r="40" spans="3:12" ht="26.25" customHeight="1">
      <c r="C40" s="2" t="s">
        <v>15</v>
      </c>
      <c r="D40" s="40"/>
      <c r="E40" s="40"/>
      <c r="F40" s="37">
        <f t="shared" si="7"/>
        <v>0</v>
      </c>
      <c r="G40" s="40"/>
      <c r="H40" s="40"/>
      <c r="I40" s="2" t="s">
        <v>20</v>
      </c>
      <c r="J40" s="2"/>
      <c r="K40" s="2"/>
      <c r="L40" s="2"/>
    </row>
    <row r="41" spans="3:12" ht="19.5" customHeight="1">
      <c r="C41" s="2" t="s">
        <v>16</v>
      </c>
      <c r="D41" s="40"/>
      <c r="E41" s="40"/>
      <c r="F41" s="37">
        <f t="shared" si="7"/>
        <v>0</v>
      </c>
      <c r="G41" s="40"/>
      <c r="H41" s="40"/>
      <c r="I41" s="2" t="s">
        <v>25</v>
      </c>
      <c r="J41" s="2"/>
      <c r="K41" s="2"/>
      <c r="L41" s="2"/>
    </row>
    <row r="42" spans="3:12" ht="21">
      <c r="C42" s="2" t="s">
        <v>28</v>
      </c>
      <c r="D42" s="40"/>
      <c r="E42" s="40"/>
      <c r="F42" s="37">
        <f t="shared" si="7"/>
        <v>0</v>
      </c>
      <c r="G42" s="40"/>
      <c r="H42" s="54" t="s">
        <v>29</v>
      </c>
      <c r="I42" s="54"/>
      <c r="J42" s="2"/>
      <c r="K42" s="2"/>
      <c r="L42" s="2"/>
    </row>
  </sheetData>
  <sheetProtection/>
  <mergeCells count="11">
    <mergeCell ref="D38:E38"/>
    <mergeCell ref="D39:E39"/>
    <mergeCell ref="C1:H1"/>
    <mergeCell ref="C3:C4"/>
    <mergeCell ref="B3:B4"/>
    <mergeCell ref="I3:I4"/>
    <mergeCell ref="A3:A4"/>
    <mergeCell ref="D3:H3"/>
    <mergeCell ref="A2:K2"/>
    <mergeCell ref="J3:J4"/>
    <mergeCell ref="K3:K4"/>
  </mergeCells>
  <printOptions/>
  <pageMargins left="0.5118110236220472" right="0.31496062992125984" top="0.3937007874015748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9">
      <selection activeCell="C39" sqref="C39"/>
    </sheetView>
  </sheetViews>
  <sheetFormatPr defaultColWidth="9.140625" defaultRowHeight="15"/>
  <cols>
    <col min="1" max="1" width="4.28125" style="48" customWidth="1"/>
    <col min="2" max="2" width="9.421875" style="48" customWidth="1"/>
    <col min="3" max="3" width="26.421875" style="0" customWidth="1"/>
    <col min="4" max="8" width="3.7109375" style="0" customWidth="1"/>
    <col min="9" max="9" width="7.00390625" style="0" customWidth="1"/>
    <col min="10" max="10" width="7.8515625" style="0" customWidth="1"/>
    <col min="11" max="11" width="8.421875" style="0" customWidth="1"/>
  </cols>
  <sheetData>
    <row r="1" spans="1:11" s="1" customFormat="1" ht="21">
      <c r="A1" s="46"/>
      <c r="B1" s="46"/>
      <c r="C1" s="67" t="s">
        <v>30</v>
      </c>
      <c r="D1" s="67"/>
      <c r="E1" s="67"/>
      <c r="F1" s="67"/>
      <c r="G1" s="67"/>
      <c r="H1" s="15"/>
      <c r="I1" s="15"/>
      <c r="J1" s="15"/>
      <c r="K1" s="15"/>
    </row>
    <row r="2" spans="1:11" s="1" customFormat="1" ht="21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21" customHeight="1">
      <c r="A3" s="73" t="s">
        <v>3</v>
      </c>
      <c r="B3" s="70" t="s">
        <v>4</v>
      </c>
      <c r="C3" s="79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s="1" customFormat="1" ht="51.75" customHeight="1">
      <c r="A4" s="73"/>
      <c r="B4" s="72"/>
      <c r="C4" s="80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s="9" customFormat="1" ht="13.5" customHeight="1">
      <c r="A5" s="29">
        <v>1</v>
      </c>
      <c r="B5" s="29">
        <v>16190</v>
      </c>
      <c r="C5" s="36" t="s">
        <v>72</v>
      </c>
      <c r="D5" s="4"/>
      <c r="E5" s="4"/>
      <c r="F5" s="4"/>
      <c r="G5" s="4"/>
      <c r="H5" s="7"/>
      <c r="I5" s="8">
        <f aca="true" t="shared" si="0" ref="I5:I36">SUM(D5,E5,F5,G5,H5)</f>
        <v>0</v>
      </c>
      <c r="J5" s="3" t="str">
        <f>IF(I5&lt;=3,"0",IF(I5&lt;=7,"1",IF(I5&lt;=11,"2",IF(I5&gt;=12,"3"))))</f>
        <v>0</v>
      </c>
      <c r="K5" s="3" t="str">
        <f>IF(I5&lt;=3,"ไม่ผ่าน",IF(I5&lt;=7,"ผ่าน",IF(I5&lt;=11,"ดี",IF(I5&gt;=12,"ดีเยี่ยม"))))</f>
        <v>ไม่ผ่าน</v>
      </c>
    </row>
    <row r="6" spans="1:11" s="9" customFormat="1" ht="13.5" customHeight="1">
      <c r="A6" s="29">
        <v>2</v>
      </c>
      <c r="B6" s="29">
        <v>16191</v>
      </c>
      <c r="C6" s="36" t="s">
        <v>73</v>
      </c>
      <c r="D6" s="4"/>
      <c r="E6" s="4"/>
      <c r="F6" s="4"/>
      <c r="G6" s="4"/>
      <c r="H6" s="7"/>
      <c r="I6" s="8">
        <f t="shared" si="0"/>
        <v>0</v>
      </c>
      <c r="J6" s="3" t="str">
        <f aca="true" t="shared" si="1" ref="J6:J36">IF(I6&lt;=3,"0",IF(I6&lt;=7,"1",IF(I6&lt;=11,"2",IF(I6&gt;=12,"3"))))</f>
        <v>0</v>
      </c>
      <c r="K6" s="3" t="str">
        <f aca="true" t="shared" si="2" ref="K6:K15">IF(I6&lt;=3,"ไม่ผ่าน",IF(I6&lt;=7,"ผ่าน",IF(I6&lt;=11,"ดี",IF(I6&gt;=12,"ดีเยี่ยม"))))</f>
        <v>ไม่ผ่าน</v>
      </c>
    </row>
    <row r="7" spans="1:11" s="9" customFormat="1" ht="13.5" customHeight="1">
      <c r="A7" s="29">
        <v>3</v>
      </c>
      <c r="B7" s="29">
        <v>16192</v>
      </c>
      <c r="C7" s="36" t="s">
        <v>74</v>
      </c>
      <c r="D7" s="4"/>
      <c r="E7" s="4"/>
      <c r="F7" s="4"/>
      <c r="G7" s="4"/>
      <c r="H7" s="7"/>
      <c r="I7" s="8">
        <f t="shared" si="0"/>
        <v>0</v>
      </c>
      <c r="J7" s="3" t="str">
        <f t="shared" si="1"/>
        <v>0</v>
      </c>
      <c r="K7" s="3" t="str">
        <f t="shared" si="2"/>
        <v>ไม่ผ่าน</v>
      </c>
    </row>
    <row r="8" spans="1:11" s="9" customFormat="1" ht="13.5" customHeight="1">
      <c r="A8" s="29">
        <v>4</v>
      </c>
      <c r="B8" s="29">
        <v>16194</v>
      </c>
      <c r="C8" s="36" t="s">
        <v>75</v>
      </c>
      <c r="D8" s="4"/>
      <c r="E8" s="4"/>
      <c r="F8" s="4"/>
      <c r="G8" s="4"/>
      <c r="H8" s="7"/>
      <c r="I8" s="8">
        <f t="shared" si="0"/>
        <v>0</v>
      </c>
      <c r="J8" s="3" t="str">
        <f t="shared" si="1"/>
        <v>0</v>
      </c>
      <c r="K8" s="3" t="str">
        <f t="shared" si="2"/>
        <v>ไม่ผ่าน</v>
      </c>
    </row>
    <row r="9" spans="1:11" s="9" customFormat="1" ht="13.5" customHeight="1">
      <c r="A9" s="29">
        <v>5</v>
      </c>
      <c r="B9" s="29">
        <v>16195</v>
      </c>
      <c r="C9" s="36" t="s">
        <v>76</v>
      </c>
      <c r="D9" s="4"/>
      <c r="E9" s="4"/>
      <c r="F9" s="4"/>
      <c r="G9" s="4"/>
      <c r="H9" s="7"/>
      <c r="I9" s="8">
        <f t="shared" si="0"/>
        <v>0</v>
      </c>
      <c r="J9" s="3" t="str">
        <f t="shared" si="1"/>
        <v>0</v>
      </c>
      <c r="K9" s="3" t="str">
        <f t="shared" si="2"/>
        <v>ไม่ผ่าน</v>
      </c>
    </row>
    <row r="10" spans="1:11" s="9" customFormat="1" ht="13.5" customHeight="1">
      <c r="A10" s="29">
        <v>6</v>
      </c>
      <c r="B10" s="29">
        <v>16196</v>
      </c>
      <c r="C10" s="16" t="s">
        <v>77</v>
      </c>
      <c r="D10" s="4"/>
      <c r="E10" s="4"/>
      <c r="F10" s="4"/>
      <c r="G10" s="4"/>
      <c r="H10" s="7"/>
      <c r="I10" s="8">
        <f t="shared" si="0"/>
        <v>0</v>
      </c>
      <c r="J10" s="3" t="str">
        <f t="shared" si="1"/>
        <v>0</v>
      </c>
      <c r="K10" s="3" t="str">
        <f t="shared" si="2"/>
        <v>ไม่ผ่าน</v>
      </c>
    </row>
    <row r="11" spans="1:11" s="9" customFormat="1" ht="13.5" customHeight="1">
      <c r="A11" s="29">
        <v>7</v>
      </c>
      <c r="B11" s="29">
        <v>16197</v>
      </c>
      <c r="C11" s="16" t="s">
        <v>78</v>
      </c>
      <c r="D11" s="4"/>
      <c r="E11" s="4"/>
      <c r="F11" s="4"/>
      <c r="G11" s="4"/>
      <c r="H11" s="7"/>
      <c r="I11" s="8">
        <f t="shared" si="0"/>
        <v>0</v>
      </c>
      <c r="J11" s="3" t="str">
        <f t="shared" si="1"/>
        <v>0</v>
      </c>
      <c r="K11" s="3" t="str">
        <f t="shared" si="2"/>
        <v>ไม่ผ่าน</v>
      </c>
    </row>
    <row r="12" spans="1:11" s="9" customFormat="1" ht="13.5" customHeight="1">
      <c r="A12" s="29">
        <v>8</v>
      </c>
      <c r="B12" s="29">
        <v>16193</v>
      </c>
      <c r="C12" s="36" t="s">
        <v>79</v>
      </c>
      <c r="D12" s="4"/>
      <c r="E12" s="4"/>
      <c r="F12" s="4"/>
      <c r="G12" s="4"/>
      <c r="H12" s="7"/>
      <c r="I12" s="8">
        <f t="shared" si="0"/>
        <v>0</v>
      </c>
      <c r="J12" s="3" t="str">
        <f t="shared" si="1"/>
        <v>0</v>
      </c>
      <c r="K12" s="3" t="str">
        <f t="shared" si="2"/>
        <v>ไม่ผ่าน</v>
      </c>
    </row>
    <row r="13" spans="1:11" s="9" customFormat="1" ht="13.5" customHeight="1">
      <c r="A13" s="29">
        <v>9</v>
      </c>
      <c r="B13" s="29">
        <v>16206</v>
      </c>
      <c r="C13" s="36" t="s">
        <v>80</v>
      </c>
      <c r="D13" s="4"/>
      <c r="E13" s="4"/>
      <c r="F13" s="4"/>
      <c r="G13" s="4"/>
      <c r="H13" s="7"/>
      <c r="I13" s="8">
        <f t="shared" si="0"/>
        <v>0</v>
      </c>
      <c r="J13" s="3" t="str">
        <f t="shared" si="1"/>
        <v>0</v>
      </c>
      <c r="K13" s="3" t="str">
        <f t="shared" si="2"/>
        <v>ไม่ผ่าน</v>
      </c>
    </row>
    <row r="14" spans="1:11" s="9" customFormat="1" ht="13.5" customHeight="1">
      <c r="A14" s="29">
        <v>10</v>
      </c>
      <c r="B14" s="29">
        <v>16207</v>
      </c>
      <c r="C14" s="36" t="s">
        <v>81</v>
      </c>
      <c r="D14" s="4"/>
      <c r="E14" s="4"/>
      <c r="F14" s="4"/>
      <c r="G14" s="4"/>
      <c r="H14" s="7"/>
      <c r="I14" s="8">
        <f t="shared" si="0"/>
        <v>0</v>
      </c>
      <c r="J14" s="3" t="str">
        <f t="shared" si="1"/>
        <v>0</v>
      </c>
      <c r="K14" s="3" t="str">
        <f t="shared" si="2"/>
        <v>ไม่ผ่าน</v>
      </c>
    </row>
    <row r="15" spans="1:11" s="9" customFormat="1" ht="13.5" customHeight="1">
      <c r="A15" s="29">
        <v>11</v>
      </c>
      <c r="B15" s="29">
        <v>16208</v>
      </c>
      <c r="C15" s="36" t="s">
        <v>82</v>
      </c>
      <c r="D15" s="4"/>
      <c r="E15" s="4"/>
      <c r="F15" s="4"/>
      <c r="G15" s="4"/>
      <c r="H15" s="7"/>
      <c r="I15" s="8">
        <f t="shared" si="0"/>
        <v>0</v>
      </c>
      <c r="J15" s="3" t="str">
        <f t="shared" si="1"/>
        <v>0</v>
      </c>
      <c r="K15" s="3" t="str">
        <f t="shared" si="2"/>
        <v>ไม่ผ่าน</v>
      </c>
    </row>
    <row r="16" spans="1:11" s="9" customFormat="1" ht="13.5" customHeight="1">
      <c r="A16" s="29">
        <v>12</v>
      </c>
      <c r="B16" s="29">
        <v>16209</v>
      </c>
      <c r="C16" s="36" t="s">
        <v>83</v>
      </c>
      <c r="D16" s="4"/>
      <c r="E16" s="4"/>
      <c r="F16" s="4"/>
      <c r="G16" s="4"/>
      <c r="H16" s="7"/>
      <c r="I16" s="8">
        <f t="shared" si="0"/>
        <v>0</v>
      </c>
      <c r="J16" s="3" t="str">
        <f t="shared" si="1"/>
        <v>0</v>
      </c>
      <c r="K16" s="3" t="str">
        <f aca="true" t="shared" si="3" ref="K16:K36">IF(I16&lt;=3,"ไม่ผ่าน",IF(I16&lt;=7,"ผ่าน",IF(I16&lt;=11,"ดี",IF(I16&gt;=12,"ดีเยี่ยม"))))</f>
        <v>ไม่ผ่าน</v>
      </c>
    </row>
    <row r="17" spans="1:11" s="9" customFormat="1" ht="13.5" customHeight="1">
      <c r="A17" s="29">
        <v>13</v>
      </c>
      <c r="B17" s="29">
        <v>16210</v>
      </c>
      <c r="C17" s="36" t="s">
        <v>84</v>
      </c>
      <c r="D17" s="4"/>
      <c r="E17" s="4"/>
      <c r="F17" s="4"/>
      <c r="G17" s="4"/>
      <c r="H17" s="7"/>
      <c r="I17" s="8">
        <f t="shared" si="0"/>
        <v>0</v>
      </c>
      <c r="J17" s="3" t="str">
        <f t="shared" si="1"/>
        <v>0</v>
      </c>
      <c r="K17" s="3" t="str">
        <f t="shared" si="3"/>
        <v>ไม่ผ่าน</v>
      </c>
    </row>
    <row r="18" spans="1:11" s="9" customFormat="1" ht="13.5" customHeight="1">
      <c r="A18" s="29">
        <v>14</v>
      </c>
      <c r="B18" s="29">
        <v>16211</v>
      </c>
      <c r="C18" s="36" t="s">
        <v>85</v>
      </c>
      <c r="D18" s="4"/>
      <c r="E18" s="4"/>
      <c r="F18" s="4"/>
      <c r="G18" s="4"/>
      <c r="H18" s="7"/>
      <c r="I18" s="8">
        <f t="shared" si="0"/>
        <v>0</v>
      </c>
      <c r="J18" s="3" t="str">
        <f t="shared" si="1"/>
        <v>0</v>
      </c>
      <c r="K18" s="3" t="str">
        <f t="shared" si="3"/>
        <v>ไม่ผ่าน</v>
      </c>
    </row>
    <row r="19" spans="1:11" s="9" customFormat="1" ht="13.5" customHeight="1">
      <c r="A19" s="29">
        <v>15</v>
      </c>
      <c r="B19" s="29">
        <v>16212</v>
      </c>
      <c r="C19" s="36" t="s">
        <v>86</v>
      </c>
      <c r="D19" s="4"/>
      <c r="E19" s="4"/>
      <c r="F19" s="4"/>
      <c r="G19" s="4"/>
      <c r="H19" s="7"/>
      <c r="I19" s="8">
        <f t="shared" si="0"/>
        <v>0</v>
      </c>
      <c r="J19" s="3" t="str">
        <f t="shared" si="1"/>
        <v>0</v>
      </c>
      <c r="K19" s="3" t="str">
        <f t="shared" si="3"/>
        <v>ไม่ผ่าน</v>
      </c>
    </row>
    <row r="20" spans="1:11" s="9" customFormat="1" ht="13.5" customHeight="1">
      <c r="A20" s="29">
        <v>16</v>
      </c>
      <c r="B20" s="29">
        <v>16213</v>
      </c>
      <c r="C20" s="16" t="s">
        <v>87</v>
      </c>
      <c r="D20" s="4"/>
      <c r="E20" s="4"/>
      <c r="F20" s="4"/>
      <c r="G20" s="4"/>
      <c r="H20" s="7"/>
      <c r="I20" s="8">
        <f t="shared" si="0"/>
        <v>0</v>
      </c>
      <c r="J20" s="3" t="str">
        <f t="shared" si="1"/>
        <v>0</v>
      </c>
      <c r="K20" s="3" t="str">
        <f t="shared" si="3"/>
        <v>ไม่ผ่าน</v>
      </c>
    </row>
    <row r="21" spans="1:11" s="9" customFormat="1" ht="13.5" customHeight="1">
      <c r="A21" s="29">
        <v>17</v>
      </c>
      <c r="B21" s="29">
        <v>16198</v>
      </c>
      <c r="C21" s="16" t="s">
        <v>88</v>
      </c>
      <c r="D21" s="4"/>
      <c r="E21" s="4"/>
      <c r="F21" s="4"/>
      <c r="G21" s="4"/>
      <c r="H21" s="7"/>
      <c r="I21" s="8">
        <f t="shared" si="0"/>
        <v>0</v>
      </c>
      <c r="J21" s="3" t="str">
        <f t="shared" si="1"/>
        <v>0</v>
      </c>
      <c r="K21" s="3" t="str">
        <f t="shared" si="3"/>
        <v>ไม่ผ่าน</v>
      </c>
    </row>
    <row r="22" spans="1:11" s="9" customFormat="1" ht="13.5" customHeight="1">
      <c r="A22" s="29">
        <v>18</v>
      </c>
      <c r="B22" s="29">
        <v>16199</v>
      </c>
      <c r="C22" s="16" t="s">
        <v>89</v>
      </c>
      <c r="D22" s="4"/>
      <c r="E22" s="4"/>
      <c r="F22" s="4"/>
      <c r="G22" s="4"/>
      <c r="H22" s="7"/>
      <c r="I22" s="8">
        <f t="shared" si="0"/>
        <v>0</v>
      </c>
      <c r="J22" s="3" t="str">
        <f t="shared" si="1"/>
        <v>0</v>
      </c>
      <c r="K22" s="3" t="str">
        <f t="shared" si="3"/>
        <v>ไม่ผ่าน</v>
      </c>
    </row>
    <row r="23" spans="1:11" s="9" customFormat="1" ht="17.25" customHeight="1">
      <c r="A23" s="29">
        <v>19</v>
      </c>
      <c r="B23" s="29">
        <v>16200</v>
      </c>
      <c r="C23" s="36" t="s">
        <v>90</v>
      </c>
      <c r="D23" s="4"/>
      <c r="E23" s="4"/>
      <c r="F23" s="4"/>
      <c r="G23" s="4"/>
      <c r="H23" s="7"/>
      <c r="I23" s="8">
        <f t="shared" si="0"/>
        <v>0</v>
      </c>
      <c r="J23" s="3" t="str">
        <f t="shared" si="1"/>
        <v>0</v>
      </c>
      <c r="K23" s="3" t="str">
        <f t="shared" si="3"/>
        <v>ไม่ผ่าน</v>
      </c>
    </row>
    <row r="24" spans="1:11" s="9" customFormat="1" ht="17.25" customHeight="1">
      <c r="A24" s="29">
        <v>20</v>
      </c>
      <c r="B24" s="29">
        <v>16201</v>
      </c>
      <c r="C24" s="36" t="s">
        <v>91</v>
      </c>
      <c r="D24" s="4"/>
      <c r="E24" s="4"/>
      <c r="F24" s="4"/>
      <c r="G24" s="4"/>
      <c r="H24" s="7"/>
      <c r="I24" s="8">
        <f t="shared" si="0"/>
        <v>0</v>
      </c>
      <c r="J24" s="3" t="str">
        <f t="shared" si="1"/>
        <v>0</v>
      </c>
      <c r="K24" s="3" t="str">
        <f t="shared" si="3"/>
        <v>ไม่ผ่าน</v>
      </c>
    </row>
    <row r="25" spans="1:11" s="9" customFormat="1" ht="17.25" customHeight="1">
      <c r="A25" s="29">
        <v>21</v>
      </c>
      <c r="B25" s="29">
        <v>16202</v>
      </c>
      <c r="C25" s="36" t="s">
        <v>92</v>
      </c>
      <c r="D25" s="4"/>
      <c r="E25" s="4"/>
      <c r="F25" s="4"/>
      <c r="G25" s="4"/>
      <c r="H25" s="7"/>
      <c r="I25" s="8">
        <f t="shared" si="0"/>
        <v>0</v>
      </c>
      <c r="J25" s="3" t="str">
        <f t="shared" si="1"/>
        <v>0</v>
      </c>
      <c r="K25" s="3" t="str">
        <f t="shared" si="3"/>
        <v>ไม่ผ่าน</v>
      </c>
    </row>
    <row r="26" spans="1:11" s="9" customFormat="1" ht="17.25" customHeight="1">
      <c r="A26" s="29">
        <v>22</v>
      </c>
      <c r="B26" s="29">
        <v>16203</v>
      </c>
      <c r="C26" s="36" t="s">
        <v>93</v>
      </c>
      <c r="D26" s="4"/>
      <c r="E26" s="4"/>
      <c r="F26" s="4"/>
      <c r="G26" s="4"/>
      <c r="H26" s="7"/>
      <c r="I26" s="8">
        <f t="shared" si="0"/>
        <v>0</v>
      </c>
      <c r="J26" s="3" t="str">
        <f t="shared" si="1"/>
        <v>0</v>
      </c>
      <c r="K26" s="3" t="str">
        <f t="shared" si="3"/>
        <v>ไม่ผ่าน</v>
      </c>
    </row>
    <row r="27" spans="1:11" s="9" customFormat="1" ht="17.25" customHeight="1">
      <c r="A27" s="29">
        <v>23</v>
      </c>
      <c r="B27" s="29">
        <v>16204</v>
      </c>
      <c r="C27" s="36" t="s">
        <v>94</v>
      </c>
      <c r="D27" s="4"/>
      <c r="E27" s="4"/>
      <c r="F27" s="4"/>
      <c r="G27" s="4"/>
      <c r="H27" s="7"/>
      <c r="I27" s="8">
        <f t="shared" si="0"/>
        <v>0</v>
      </c>
      <c r="J27" s="3" t="str">
        <f t="shared" si="1"/>
        <v>0</v>
      </c>
      <c r="K27" s="3" t="str">
        <f t="shared" si="3"/>
        <v>ไม่ผ่าน</v>
      </c>
    </row>
    <row r="28" spans="1:11" s="9" customFormat="1" ht="17.25" customHeight="1">
      <c r="A28" s="29">
        <v>24</v>
      </c>
      <c r="B28" s="29">
        <v>16214</v>
      </c>
      <c r="C28" s="16" t="s">
        <v>95</v>
      </c>
      <c r="D28" s="4"/>
      <c r="E28" s="4"/>
      <c r="F28" s="4"/>
      <c r="G28" s="4"/>
      <c r="H28" s="7"/>
      <c r="I28" s="8">
        <f t="shared" si="0"/>
        <v>0</v>
      </c>
      <c r="J28" s="3" t="str">
        <f t="shared" si="1"/>
        <v>0</v>
      </c>
      <c r="K28" s="3" t="str">
        <f t="shared" si="3"/>
        <v>ไม่ผ่าน</v>
      </c>
    </row>
    <row r="29" spans="1:11" s="9" customFormat="1" ht="17.25" customHeight="1">
      <c r="A29" s="29">
        <v>25</v>
      </c>
      <c r="B29" s="29">
        <v>16215</v>
      </c>
      <c r="C29" s="16" t="s">
        <v>96</v>
      </c>
      <c r="D29" s="4"/>
      <c r="E29" s="4"/>
      <c r="F29" s="4"/>
      <c r="G29" s="4"/>
      <c r="H29" s="7"/>
      <c r="I29" s="8">
        <f t="shared" si="0"/>
        <v>0</v>
      </c>
      <c r="J29" s="3" t="str">
        <f t="shared" si="1"/>
        <v>0</v>
      </c>
      <c r="K29" s="3" t="str">
        <f t="shared" si="3"/>
        <v>ไม่ผ่าน</v>
      </c>
    </row>
    <row r="30" spans="1:11" s="9" customFormat="1" ht="17.25" customHeight="1">
      <c r="A30" s="29">
        <v>26</v>
      </c>
      <c r="B30" s="29">
        <v>16216</v>
      </c>
      <c r="C30" s="36" t="s">
        <v>97</v>
      </c>
      <c r="D30" s="4"/>
      <c r="E30" s="4"/>
      <c r="F30" s="4"/>
      <c r="G30" s="4"/>
      <c r="H30" s="7"/>
      <c r="I30" s="8">
        <f t="shared" si="0"/>
        <v>0</v>
      </c>
      <c r="J30" s="3" t="str">
        <f t="shared" si="1"/>
        <v>0</v>
      </c>
      <c r="K30" s="3" t="str">
        <f t="shared" si="3"/>
        <v>ไม่ผ่าน</v>
      </c>
    </row>
    <row r="31" spans="1:11" s="9" customFormat="1" ht="17.25" customHeight="1">
      <c r="A31" s="29">
        <v>27</v>
      </c>
      <c r="B31" s="29">
        <v>16217</v>
      </c>
      <c r="C31" s="16" t="s">
        <v>98</v>
      </c>
      <c r="D31" s="4"/>
      <c r="E31" s="4"/>
      <c r="F31" s="4"/>
      <c r="G31" s="4"/>
      <c r="H31" s="7"/>
      <c r="I31" s="8">
        <f t="shared" si="0"/>
        <v>0</v>
      </c>
      <c r="J31" s="3" t="str">
        <f t="shared" si="1"/>
        <v>0</v>
      </c>
      <c r="K31" s="3" t="str">
        <f t="shared" si="3"/>
        <v>ไม่ผ่าน</v>
      </c>
    </row>
    <row r="32" spans="1:11" s="9" customFormat="1" ht="17.25" customHeight="1">
      <c r="A32" s="29">
        <v>28</v>
      </c>
      <c r="B32" s="29">
        <v>16218</v>
      </c>
      <c r="C32" s="16" t="s">
        <v>99</v>
      </c>
      <c r="D32" s="4"/>
      <c r="E32" s="4"/>
      <c r="F32" s="4"/>
      <c r="G32" s="4"/>
      <c r="H32" s="7"/>
      <c r="I32" s="8">
        <f t="shared" si="0"/>
        <v>0</v>
      </c>
      <c r="J32" s="3" t="str">
        <f t="shared" si="1"/>
        <v>0</v>
      </c>
      <c r="K32" s="3" t="str">
        <f t="shared" si="3"/>
        <v>ไม่ผ่าน</v>
      </c>
    </row>
    <row r="33" spans="1:11" s="9" customFormat="1" ht="17.25" customHeight="1">
      <c r="A33" s="29">
        <v>29</v>
      </c>
      <c r="B33" s="29">
        <v>16219</v>
      </c>
      <c r="C33" s="63" t="s">
        <v>100</v>
      </c>
      <c r="D33" s="4"/>
      <c r="E33" s="4"/>
      <c r="F33" s="4"/>
      <c r="G33" s="4"/>
      <c r="H33" s="7"/>
      <c r="I33" s="8">
        <f t="shared" si="0"/>
        <v>0</v>
      </c>
      <c r="J33" s="3" t="str">
        <f>IF(I33&lt;=3,"0",IF(I33&lt;=7,"1",IF(I33&lt;=11,"2",IF(I33&gt;=12,"3"))))</f>
        <v>0</v>
      </c>
      <c r="K33" s="3" t="str">
        <f>IF(I33&lt;=3,"ไม่ผ่าน",IF(I33&lt;=7,"ผ่าน",IF(I33&lt;=11,"ดี",IF(I33&gt;=12,"ดีเยี่ยม"))))</f>
        <v>ไม่ผ่าน</v>
      </c>
    </row>
    <row r="34" spans="1:11" s="9" customFormat="1" ht="17.25" customHeight="1">
      <c r="A34" s="29">
        <v>30</v>
      </c>
      <c r="B34" s="29">
        <v>16220</v>
      </c>
      <c r="C34" s="36" t="s">
        <v>101</v>
      </c>
      <c r="D34" s="4"/>
      <c r="E34" s="4"/>
      <c r="F34" s="4"/>
      <c r="G34" s="4"/>
      <c r="H34" s="7"/>
      <c r="I34" s="8">
        <f t="shared" si="0"/>
        <v>0</v>
      </c>
      <c r="J34" s="57" t="str">
        <f t="shared" si="1"/>
        <v>0</v>
      </c>
      <c r="K34" s="57" t="str">
        <f t="shared" si="3"/>
        <v>ไม่ผ่าน</v>
      </c>
    </row>
    <row r="35" spans="1:11" s="9" customFormat="1" ht="17.25" customHeight="1">
      <c r="A35" s="29">
        <v>31</v>
      </c>
      <c r="B35" s="29">
        <v>16938</v>
      </c>
      <c r="C35" s="16" t="s">
        <v>102</v>
      </c>
      <c r="D35" s="4"/>
      <c r="E35" s="4"/>
      <c r="F35" s="4"/>
      <c r="G35" s="4"/>
      <c r="H35" s="7"/>
      <c r="I35" s="8">
        <f t="shared" si="0"/>
        <v>0</v>
      </c>
      <c r="J35" s="57" t="str">
        <f t="shared" si="1"/>
        <v>0</v>
      </c>
      <c r="K35" s="57" t="str">
        <f t="shared" si="3"/>
        <v>ไม่ผ่าน</v>
      </c>
    </row>
    <row r="36" spans="1:11" s="9" customFormat="1" ht="17.25" customHeight="1">
      <c r="A36" s="29">
        <v>32</v>
      </c>
      <c r="B36" s="64">
        <v>17346</v>
      </c>
      <c r="C36" s="62" t="s">
        <v>103</v>
      </c>
      <c r="D36" s="4"/>
      <c r="E36" s="4"/>
      <c r="F36" s="4"/>
      <c r="G36" s="4"/>
      <c r="H36" s="7"/>
      <c r="I36" s="8">
        <f t="shared" si="0"/>
        <v>0</v>
      </c>
      <c r="J36" s="57" t="str">
        <f t="shared" si="1"/>
        <v>0</v>
      </c>
      <c r="K36" s="57" t="str">
        <f t="shared" si="3"/>
        <v>ไม่ผ่าน</v>
      </c>
    </row>
    <row r="37" spans="1:11" s="9" customFormat="1" ht="3" customHeight="1">
      <c r="A37" s="51"/>
      <c r="B37" s="51"/>
      <c r="C37" s="38"/>
      <c r="D37" s="49"/>
      <c r="E37" s="49"/>
      <c r="F37" s="49"/>
      <c r="G37" s="49"/>
      <c r="H37" s="49"/>
      <c r="I37" s="50"/>
      <c r="J37" s="31"/>
      <c r="K37" s="31"/>
    </row>
    <row r="38" spans="1:11" s="1" customFormat="1" ht="17.25" customHeight="1">
      <c r="A38" s="47"/>
      <c r="B38" s="47"/>
      <c r="C38" s="2" t="s">
        <v>2</v>
      </c>
      <c r="D38" s="45">
        <f>COUNTIF(J5:J36,3)</f>
        <v>0</v>
      </c>
      <c r="E38" s="45">
        <f>COUNTIF(J5:J36,2)</f>
        <v>0</v>
      </c>
      <c r="F38" s="45">
        <f>COUNTIF(J5:J36,1)</f>
        <v>0</v>
      </c>
      <c r="G38" s="45">
        <f>COUNTIF(J5:J36,0)</f>
        <v>32</v>
      </c>
      <c r="H38" s="40"/>
      <c r="I38" s="2"/>
      <c r="J38" s="2"/>
      <c r="K38" s="2"/>
    </row>
    <row r="39" spans="1:11" s="1" customFormat="1" ht="19.5" customHeight="1">
      <c r="A39" s="47"/>
      <c r="B39" s="47"/>
      <c r="C39" s="2" t="s">
        <v>13</v>
      </c>
      <c r="D39" s="66">
        <f>(D38*100)/32</f>
        <v>0</v>
      </c>
      <c r="E39" s="66"/>
      <c r="F39" s="40"/>
      <c r="G39" s="40"/>
      <c r="H39" s="40"/>
      <c r="I39" s="40" t="s">
        <v>18</v>
      </c>
      <c r="J39" s="2"/>
      <c r="K39" s="3">
        <f>(F38*100)/32</f>
        <v>0</v>
      </c>
    </row>
    <row r="40" spans="1:11" s="1" customFormat="1" ht="18" customHeight="1">
      <c r="A40" s="47"/>
      <c r="B40" s="47"/>
      <c r="C40" s="2" t="s">
        <v>14</v>
      </c>
      <c r="D40" s="66">
        <f>(E38*100)/32</f>
        <v>0</v>
      </c>
      <c r="E40" s="66"/>
      <c r="F40" s="40"/>
      <c r="G40" s="40"/>
      <c r="H40" s="40"/>
      <c r="I40" s="40" t="s">
        <v>19</v>
      </c>
      <c r="J40" s="2"/>
      <c r="K40" s="3">
        <f>(G38*100)/32</f>
        <v>100</v>
      </c>
    </row>
    <row r="41" spans="1:11" s="1" customFormat="1" ht="9.75" customHeight="1">
      <c r="A41" s="47"/>
      <c r="B41" s="47"/>
      <c r="C41" s="2"/>
      <c r="D41" s="40"/>
      <c r="E41" s="39"/>
      <c r="F41" s="40"/>
      <c r="G41" s="40"/>
      <c r="H41" s="40"/>
      <c r="I41" s="40"/>
      <c r="J41" s="2"/>
      <c r="K41" s="39"/>
    </row>
    <row r="42" spans="1:11" s="1" customFormat="1" ht="18" customHeight="1">
      <c r="A42" s="47"/>
      <c r="B42" s="47"/>
      <c r="C42" s="2" t="s">
        <v>15</v>
      </c>
      <c r="D42" s="40"/>
      <c r="E42" s="40"/>
      <c r="F42" s="40"/>
      <c r="G42" s="2" t="s">
        <v>20</v>
      </c>
      <c r="H42" s="40"/>
      <c r="I42" s="2"/>
      <c r="J42" s="2"/>
      <c r="K42" s="2"/>
    </row>
    <row r="43" spans="1:11" s="1" customFormat="1" ht="15" customHeight="1">
      <c r="A43" s="47"/>
      <c r="B43" s="47"/>
      <c r="C43" s="2" t="s">
        <v>31</v>
      </c>
      <c r="D43" s="40"/>
      <c r="E43" s="40"/>
      <c r="F43" s="40"/>
      <c r="G43" s="2" t="s">
        <v>25</v>
      </c>
      <c r="H43" s="40"/>
      <c r="I43" s="2"/>
      <c r="J43" s="2"/>
      <c r="K43" s="2"/>
    </row>
    <row r="44" spans="1:11" s="1" customFormat="1" ht="18" customHeight="1">
      <c r="A44" s="47"/>
      <c r="B44" s="47"/>
      <c r="C44" s="2" t="s">
        <v>26</v>
      </c>
      <c r="D44" s="40"/>
      <c r="E44" s="40"/>
      <c r="F44" s="40"/>
      <c r="G44" s="2" t="s">
        <v>21</v>
      </c>
      <c r="H44" s="40"/>
      <c r="I44" s="2"/>
      <c r="J44" s="2"/>
      <c r="K44" s="2"/>
    </row>
  </sheetData>
  <sheetProtection/>
  <mergeCells count="11">
    <mergeCell ref="D39:E39"/>
    <mergeCell ref="D40:E40"/>
    <mergeCell ref="C1:G1"/>
    <mergeCell ref="C3:C4"/>
    <mergeCell ref="A2:K2"/>
    <mergeCell ref="A3:A4"/>
    <mergeCell ref="D3:H3"/>
    <mergeCell ref="I3:I4"/>
    <mergeCell ref="J3:J4"/>
    <mergeCell ref="K3:K4"/>
    <mergeCell ref="B3:B4"/>
  </mergeCells>
  <printOptions/>
  <pageMargins left="0.7086614173228347" right="0.7086614173228347" top="0.35433070866141736" bottom="0.11811023622047245" header="0.31496062992125984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25">
      <selection activeCell="K40" sqref="K40"/>
    </sheetView>
  </sheetViews>
  <sheetFormatPr defaultColWidth="9.140625" defaultRowHeight="15"/>
  <cols>
    <col min="1" max="1" width="4.7109375" style="48" customWidth="1"/>
    <col min="2" max="2" width="9.28125" style="48" customWidth="1"/>
    <col min="3" max="3" width="26.421875" style="0" customWidth="1"/>
    <col min="4" max="8" width="3.7109375" style="0" customWidth="1"/>
    <col min="9" max="9" width="7.00390625" style="0" customWidth="1"/>
    <col min="10" max="10" width="7.7109375" style="0" customWidth="1"/>
    <col min="11" max="11" width="8.8515625" style="0" customWidth="1"/>
  </cols>
  <sheetData>
    <row r="1" spans="1:11" s="1" customFormat="1" ht="19.5" customHeight="1">
      <c r="A1" s="46"/>
      <c r="B1" s="46"/>
      <c r="C1" s="67" t="s">
        <v>30</v>
      </c>
      <c r="D1" s="67"/>
      <c r="E1" s="67"/>
      <c r="F1" s="67"/>
      <c r="G1" s="67"/>
      <c r="H1" s="15"/>
      <c r="I1" s="15"/>
      <c r="J1" s="15"/>
      <c r="K1" s="15"/>
    </row>
    <row r="2" spans="1:11" s="1" customFormat="1" ht="18.75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18" customHeight="1">
      <c r="A3" s="73" t="s">
        <v>3</v>
      </c>
      <c r="B3" s="70" t="s">
        <v>4</v>
      </c>
      <c r="C3" s="79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s="1" customFormat="1" ht="54.75" customHeight="1">
      <c r="A4" s="73"/>
      <c r="B4" s="72"/>
      <c r="C4" s="80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s="9" customFormat="1" ht="13.5" customHeight="1">
      <c r="A5" s="29">
        <v>1</v>
      </c>
      <c r="B5" s="29">
        <v>16222</v>
      </c>
      <c r="C5" s="36" t="s">
        <v>104</v>
      </c>
      <c r="D5" s="4"/>
      <c r="E5" s="4"/>
      <c r="F5" s="4"/>
      <c r="G5" s="4"/>
      <c r="H5" s="7"/>
      <c r="I5" s="8">
        <f aca="true" t="shared" si="0" ref="I5:I36">SUM(D5,E5,F5,G5,H5)</f>
        <v>0</v>
      </c>
      <c r="J5" s="55" t="str">
        <f>IF(I5&lt;=3,"0",IF(I5&lt;=7,"1",IF(I5&lt;=11,"2",IF(I5&gt;=12,"3"))))</f>
        <v>0</v>
      </c>
      <c r="K5" s="55" t="str">
        <f>IF(I5&lt;=3,"ไม่ผ่าน",IF(I5&lt;=7,"ผ่าน",IF(I5&lt;=11,"ดี",IF(I5&gt;=12,"ดีเยี่ยม"))))</f>
        <v>ไม่ผ่าน</v>
      </c>
    </row>
    <row r="6" spans="1:11" s="9" customFormat="1" ht="13.5" customHeight="1">
      <c r="A6" s="29">
        <v>2</v>
      </c>
      <c r="B6" s="29">
        <v>16223</v>
      </c>
      <c r="C6" s="36" t="s">
        <v>105</v>
      </c>
      <c r="D6" s="4"/>
      <c r="E6" s="4"/>
      <c r="F6" s="4"/>
      <c r="G6" s="4"/>
      <c r="H6" s="7"/>
      <c r="I6" s="8">
        <f t="shared" si="0"/>
        <v>0</v>
      </c>
      <c r="J6" s="55" t="str">
        <f aca="true" t="shared" si="1" ref="J6:J36">IF(I6&lt;=3,"0",IF(I6&lt;=7,"1",IF(I6&lt;=11,"2",IF(I6&gt;=12,"3"))))</f>
        <v>0</v>
      </c>
      <c r="K6" s="55" t="str">
        <f aca="true" t="shared" si="2" ref="K6:K36">IF(I6&lt;=3,"ไม่ผ่าน",IF(I6&lt;=7,"ผ่าน",IF(I6&lt;=11,"ดี",IF(I6&gt;=12,"ดีเยี่ยม"))))</f>
        <v>ไม่ผ่าน</v>
      </c>
    </row>
    <row r="7" spans="1:11" s="9" customFormat="1" ht="13.5" customHeight="1">
      <c r="A7" s="29">
        <v>3</v>
      </c>
      <c r="B7" s="29">
        <v>16224</v>
      </c>
      <c r="C7" s="36" t="s">
        <v>106</v>
      </c>
      <c r="D7" s="4"/>
      <c r="E7" s="4"/>
      <c r="F7" s="4"/>
      <c r="G7" s="4"/>
      <c r="H7" s="7"/>
      <c r="I7" s="8">
        <f t="shared" si="0"/>
        <v>0</v>
      </c>
      <c r="J7" s="55" t="str">
        <f t="shared" si="1"/>
        <v>0</v>
      </c>
      <c r="K7" s="55" t="str">
        <f t="shared" si="2"/>
        <v>ไม่ผ่าน</v>
      </c>
    </row>
    <row r="8" spans="1:11" s="9" customFormat="1" ht="13.5" customHeight="1">
      <c r="A8" s="29">
        <v>4</v>
      </c>
      <c r="B8" s="29">
        <v>16225</v>
      </c>
      <c r="C8" s="16" t="s">
        <v>107</v>
      </c>
      <c r="D8" s="4"/>
      <c r="E8" s="4"/>
      <c r="F8" s="4"/>
      <c r="G8" s="4"/>
      <c r="H8" s="7"/>
      <c r="I8" s="8">
        <f t="shared" si="0"/>
        <v>0</v>
      </c>
      <c r="J8" s="55" t="str">
        <f t="shared" si="1"/>
        <v>0</v>
      </c>
      <c r="K8" s="55" t="str">
        <f t="shared" si="2"/>
        <v>ไม่ผ่าน</v>
      </c>
    </row>
    <row r="9" spans="1:11" s="9" customFormat="1" ht="13.5" customHeight="1">
      <c r="A9" s="29">
        <v>5</v>
      </c>
      <c r="B9" s="29">
        <v>16226</v>
      </c>
      <c r="C9" s="36" t="s">
        <v>108</v>
      </c>
      <c r="D9" s="4"/>
      <c r="E9" s="4"/>
      <c r="F9" s="4"/>
      <c r="G9" s="4"/>
      <c r="H9" s="7"/>
      <c r="I9" s="8">
        <f t="shared" si="0"/>
        <v>0</v>
      </c>
      <c r="J9" s="55" t="str">
        <f t="shared" si="1"/>
        <v>0</v>
      </c>
      <c r="K9" s="55" t="str">
        <f t="shared" si="2"/>
        <v>ไม่ผ่าน</v>
      </c>
    </row>
    <row r="10" spans="1:11" s="9" customFormat="1" ht="13.5" customHeight="1">
      <c r="A10" s="29">
        <v>6</v>
      </c>
      <c r="B10" s="29">
        <v>16227</v>
      </c>
      <c r="C10" s="36" t="s">
        <v>109</v>
      </c>
      <c r="D10" s="4"/>
      <c r="E10" s="4"/>
      <c r="F10" s="4"/>
      <c r="G10" s="4"/>
      <c r="H10" s="7"/>
      <c r="I10" s="8">
        <f t="shared" si="0"/>
        <v>0</v>
      </c>
      <c r="J10" s="55" t="str">
        <f t="shared" si="1"/>
        <v>0</v>
      </c>
      <c r="K10" s="55" t="str">
        <f t="shared" si="2"/>
        <v>ไม่ผ่าน</v>
      </c>
    </row>
    <row r="11" spans="1:11" s="9" customFormat="1" ht="13.5" customHeight="1">
      <c r="A11" s="29">
        <v>7</v>
      </c>
      <c r="B11" s="29">
        <v>16228</v>
      </c>
      <c r="C11" s="36" t="s">
        <v>110</v>
      </c>
      <c r="D11" s="4"/>
      <c r="E11" s="4"/>
      <c r="F11" s="4"/>
      <c r="G11" s="4"/>
      <c r="H11" s="7"/>
      <c r="I11" s="8">
        <f t="shared" si="0"/>
        <v>0</v>
      </c>
      <c r="J11" s="55" t="str">
        <f t="shared" si="1"/>
        <v>0</v>
      </c>
      <c r="K11" s="55" t="str">
        <f t="shared" si="2"/>
        <v>ไม่ผ่าน</v>
      </c>
    </row>
    <row r="12" spans="1:11" s="9" customFormat="1" ht="13.5" customHeight="1">
      <c r="A12" s="29">
        <v>8</v>
      </c>
      <c r="B12" s="29">
        <v>16229</v>
      </c>
      <c r="C12" s="36" t="s">
        <v>111</v>
      </c>
      <c r="D12" s="4"/>
      <c r="E12" s="4"/>
      <c r="F12" s="4"/>
      <c r="G12" s="4"/>
      <c r="H12" s="7"/>
      <c r="I12" s="8">
        <f t="shared" si="0"/>
        <v>0</v>
      </c>
      <c r="J12" s="55" t="str">
        <f t="shared" si="1"/>
        <v>0</v>
      </c>
      <c r="K12" s="55" t="str">
        <f t="shared" si="2"/>
        <v>ไม่ผ่าน</v>
      </c>
    </row>
    <row r="13" spans="1:11" s="9" customFormat="1" ht="13.5" customHeight="1">
      <c r="A13" s="29">
        <v>9</v>
      </c>
      <c r="B13" s="29">
        <v>16230</v>
      </c>
      <c r="C13" s="36" t="s">
        <v>112</v>
      </c>
      <c r="D13" s="4"/>
      <c r="E13" s="4"/>
      <c r="F13" s="4"/>
      <c r="G13" s="4"/>
      <c r="H13" s="7"/>
      <c r="I13" s="8">
        <f t="shared" si="0"/>
        <v>0</v>
      </c>
      <c r="J13" s="55" t="str">
        <f t="shared" si="1"/>
        <v>0</v>
      </c>
      <c r="K13" s="55" t="str">
        <f t="shared" si="2"/>
        <v>ไม่ผ่าน</v>
      </c>
    </row>
    <row r="14" spans="1:11" s="9" customFormat="1" ht="13.5" customHeight="1">
      <c r="A14" s="29">
        <v>10</v>
      </c>
      <c r="B14" s="29">
        <v>16231</v>
      </c>
      <c r="C14" s="36" t="s">
        <v>113</v>
      </c>
      <c r="D14" s="4"/>
      <c r="E14" s="4"/>
      <c r="F14" s="4"/>
      <c r="G14" s="4"/>
      <c r="H14" s="7"/>
      <c r="I14" s="8">
        <f t="shared" si="0"/>
        <v>0</v>
      </c>
      <c r="J14" s="55" t="str">
        <f t="shared" si="1"/>
        <v>0</v>
      </c>
      <c r="K14" s="55" t="str">
        <f t="shared" si="2"/>
        <v>ไม่ผ่าน</v>
      </c>
    </row>
    <row r="15" spans="1:11" s="9" customFormat="1" ht="13.5" customHeight="1">
      <c r="A15" s="29">
        <v>11</v>
      </c>
      <c r="B15" s="29">
        <v>16232</v>
      </c>
      <c r="C15" s="36" t="s">
        <v>114</v>
      </c>
      <c r="D15" s="4"/>
      <c r="E15" s="4"/>
      <c r="F15" s="4"/>
      <c r="G15" s="4"/>
      <c r="H15" s="7"/>
      <c r="I15" s="8">
        <f t="shared" si="0"/>
        <v>0</v>
      </c>
      <c r="J15" s="55" t="str">
        <f t="shared" si="1"/>
        <v>0</v>
      </c>
      <c r="K15" s="55" t="str">
        <f t="shared" si="2"/>
        <v>ไม่ผ่าน</v>
      </c>
    </row>
    <row r="16" spans="1:11" s="9" customFormat="1" ht="13.5" customHeight="1">
      <c r="A16" s="29">
        <v>12</v>
      </c>
      <c r="B16" s="29">
        <v>16233</v>
      </c>
      <c r="C16" s="36" t="s">
        <v>115</v>
      </c>
      <c r="D16" s="4"/>
      <c r="E16" s="4"/>
      <c r="F16" s="4"/>
      <c r="G16" s="4"/>
      <c r="H16" s="7"/>
      <c r="I16" s="8">
        <f t="shared" si="0"/>
        <v>0</v>
      </c>
      <c r="J16" s="55" t="str">
        <f t="shared" si="1"/>
        <v>0</v>
      </c>
      <c r="K16" s="55" t="str">
        <f t="shared" si="2"/>
        <v>ไม่ผ่าน</v>
      </c>
    </row>
    <row r="17" spans="1:11" s="9" customFormat="1" ht="13.5" customHeight="1">
      <c r="A17" s="29">
        <v>13</v>
      </c>
      <c r="B17" s="29">
        <v>16241</v>
      </c>
      <c r="C17" s="36" t="s">
        <v>116</v>
      </c>
      <c r="D17" s="4"/>
      <c r="E17" s="4"/>
      <c r="F17" s="4"/>
      <c r="G17" s="4"/>
      <c r="H17" s="7"/>
      <c r="I17" s="8">
        <f t="shared" si="0"/>
        <v>0</v>
      </c>
      <c r="J17" s="55" t="str">
        <f t="shared" si="1"/>
        <v>0</v>
      </c>
      <c r="K17" s="55" t="str">
        <f t="shared" si="2"/>
        <v>ไม่ผ่าน</v>
      </c>
    </row>
    <row r="18" spans="1:11" s="9" customFormat="1" ht="13.5" customHeight="1">
      <c r="A18" s="29">
        <v>14</v>
      </c>
      <c r="B18" s="29">
        <v>16242</v>
      </c>
      <c r="C18" s="36" t="s">
        <v>117</v>
      </c>
      <c r="D18" s="4"/>
      <c r="E18" s="4"/>
      <c r="F18" s="4"/>
      <c r="G18" s="4"/>
      <c r="H18" s="7"/>
      <c r="I18" s="8">
        <f t="shared" si="0"/>
        <v>0</v>
      </c>
      <c r="J18" s="55" t="str">
        <f t="shared" si="1"/>
        <v>0</v>
      </c>
      <c r="K18" s="55" t="str">
        <f t="shared" si="2"/>
        <v>ไม่ผ่าน</v>
      </c>
    </row>
    <row r="19" spans="1:11" s="9" customFormat="1" ht="13.5" customHeight="1">
      <c r="A19" s="29">
        <v>15</v>
      </c>
      <c r="B19" s="29">
        <v>16243</v>
      </c>
      <c r="C19" s="36" t="s">
        <v>118</v>
      </c>
      <c r="D19" s="4"/>
      <c r="E19" s="4"/>
      <c r="F19" s="4"/>
      <c r="G19" s="4"/>
      <c r="H19" s="7"/>
      <c r="I19" s="8">
        <f t="shared" si="0"/>
        <v>0</v>
      </c>
      <c r="J19" s="55" t="str">
        <f t="shared" si="1"/>
        <v>0</v>
      </c>
      <c r="K19" s="55" t="str">
        <f t="shared" si="2"/>
        <v>ไม่ผ่าน</v>
      </c>
    </row>
    <row r="20" spans="1:11" s="9" customFormat="1" ht="13.5" customHeight="1">
      <c r="A20" s="29">
        <v>16</v>
      </c>
      <c r="B20" s="29">
        <v>16244</v>
      </c>
      <c r="C20" s="36" t="s">
        <v>119</v>
      </c>
      <c r="D20" s="4"/>
      <c r="E20" s="4"/>
      <c r="F20" s="4"/>
      <c r="G20" s="4"/>
      <c r="H20" s="7"/>
      <c r="I20" s="8">
        <f t="shared" si="0"/>
        <v>0</v>
      </c>
      <c r="J20" s="55" t="str">
        <f t="shared" si="1"/>
        <v>0</v>
      </c>
      <c r="K20" s="55" t="str">
        <f t="shared" si="2"/>
        <v>ไม่ผ่าน</v>
      </c>
    </row>
    <row r="21" spans="1:11" s="9" customFormat="1" ht="13.5" customHeight="1">
      <c r="A21" s="29">
        <v>17</v>
      </c>
      <c r="B21" s="29">
        <v>16234</v>
      </c>
      <c r="C21" s="36" t="s">
        <v>120</v>
      </c>
      <c r="D21" s="4"/>
      <c r="E21" s="4"/>
      <c r="F21" s="4"/>
      <c r="G21" s="4"/>
      <c r="H21" s="7"/>
      <c r="I21" s="8">
        <f t="shared" si="0"/>
        <v>0</v>
      </c>
      <c r="J21" s="55" t="str">
        <f t="shared" si="1"/>
        <v>0</v>
      </c>
      <c r="K21" s="55" t="str">
        <f t="shared" si="2"/>
        <v>ไม่ผ่าน</v>
      </c>
    </row>
    <row r="22" spans="1:11" s="9" customFormat="1" ht="13.5" customHeight="1">
      <c r="A22" s="29">
        <v>18</v>
      </c>
      <c r="B22" s="29">
        <v>16235</v>
      </c>
      <c r="C22" s="36" t="s">
        <v>121</v>
      </c>
      <c r="D22" s="4"/>
      <c r="E22" s="4"/>
      <c r="F22" s="4"/>
      <c r="G22" s="4"/>
      <c r="H22" s="7"/>
      <c r="I22" s="8">
        <f t="shared" si="0"/>
        <v>0</v>
      </c>
      <c r="J22" s="55" t="str">
        <f t="shared" si="1"/>
        <v>0</v>
      </c>
      <c r="K22" s="55" t="str">
        <f t="shared" si="2"/>
        <v>ไม่ผ่าน</v>
      </c>
    </row>
    <row r="23" spans="1:11" s="9" customFormat="1" ht="15" customHeight="1">
      <c r="A23" s="29">
        <v>19</v>
      </c>
      <c r="B23" s="29">
        <v>16236</v>
      </c>
      <c r="C23" s="36" t="s">
        <v>122</v>
      </c>
      <c r="D23" s="4"/>
      <c r="E23" s="4"/>
      <c r="F23" s="4"/>
      <c r="G23" s="4"/>
      <c r="H23" s="7"/>
      <c r="I23" s="8">
        <f t="shared" si="0"/>
        <v>0</v>
      </c>
      <c r="J23" s="55" t="str">
        <f t="shared" si="1"/>
        <v>0</v>
      </c>
      <c r="K23" s="55" t="str">
        <f t="shared" si="2"/>
        <v>ไม่ผ่าน</v>
      </c>
    </row>
    <row r="24" spans="1:11" s="9" customFormat="1" ht="17.25" customHeight="1">
      <c r="A24" s="29">
        <v>20</v>
      </c>
      <c r="B24" s="29">
        <v>16237</v>
      </c>
      <c r="C24" s="36" t="s">
        <v>123</v>
      </c>
      <c r="D24" s="4"/>
      <c r="E24" s="4"/>
      <c r="F24" s="4"/>
      <c r="G24" s="4"/>
      <c r="H24" s="7"/>
      <c r="I24" s="8">
        <f t="shared" si="0"/>
        <v>0</v>
      </c>
      <c r="J24" s="55" t="str">
        <f t="shared" si="1"/>
        <v>0</v>
      </c>
      <c r="K24" s="55" t="str">
        <f t="shared" si="2"/>
        <v>ไม่ผ่าน</v>
      </c>
    </row>
    <row r="25" spans="1:11" s="9" customFormat="1" ht="15" customHeight="1">
      <c r="A25" s="29">
        <v>21</v>
      </c>
      <c r="B25" s="29">
        <v>16238</v>
      </c>
      <c r="C25" s="36" t="s">
        <v>124</v>
      </c>
      <c r="D25" s="4"/>
      <c r="E25" s="4"/>
      <c r="F25" s="4"/>
      <c r="G25" s="4"/>
      <c r="H25" s="7"/>
      <c r="I25" s="8">
        <f t="shared" si="0"/>
        <v>0</v>
      </c>
      <c r="J25" s="55" t="str">
        <f t="shared" si="1"/>
        <v>0</v>
      </c>
      <c r="K25" s="55" t="str">
        <f t="shared" si="2"/>
        <v>ไม่ผ่าน</v>
      </c>
    </row>
    <row r="26" spans="1:11" s="9" customFormat="1" ht="15.75" customHeight="1">
      <c r="A26" s="29">
        <v>22</v>
      </c>
      <c r="B26" s="29">
        <v>16239</v>
      </c>
      <c r="C26" s="36" t="s">
        <v>125</v>
      </c>
      <c r="D26" s="4"/>
      <c r="E26" s="4"/>
      <c r="F26" s="4"/>
      <c r="G26" s="4"/>
      <c r="H26" s="7"/>
      <c r="I26" s="8">
        <f t="shared" si="0"/>
        <v>0</v>
      </c>
      <c r="J26" s="55" t="str">
        <f t="shared" si="1"/>
        <v>0</v>
      </c>
      <c r="K26" s="55" t="str">
        <f t="shared" si="2"/>
        <v>ไม่ผ่าน</v>
      </c>
    </row>
    <row r="27" spans="1:11" s="9" customFormat="1" ht="17.25" customHeight="1">
      <c r="A27" s="29">
        <v>23</v>
      </c>
      <c r="B27" s="29">
        <v>16240</v>
      </c>
      <c r="C27" s="34" t="s">
        <v>126</v>
      </c>
      <c r="D27" s="4"/>
      <c r="E27" s="4"/>
      <c r="F27" s="4"/>
      <c r="G27" s="4"/>
      <c r="H27" s="7"/>
      <c r="I27" s="8">
        <f t="shared" si="0"/>
        <v>0</v>
      </c>
      <c r="J27" s="55" t="str">
        <f t="shared" si="1"/>
        <v>0</v>
      </c>
      <c r="K27" s="55" t="str">
        <f t="shared" si="2"/>
        <v>ไม่ผ่าน</v>
      </c>
    </row>
    <row r="28" spans="1:11" s="9" customFormat="1" ht="17.25" customHeight="1">
      <c r="A28" s="29">
        <v>24</v>
      </c>
      <c r="B28" s="29">
        <v>16245</v>
      </c>
      <c r="C28" s="36" t="s">
        <v>127</v>
      </c>
      <c r="D28" s="4"/>
      <c r="E28" s="4"/>
      <c r="F28" s="4"/>
      <c r="G28" s="4"/>
      <c r="H28" s="7"/>
      <c r="I28" s="8">
        <f t="shared" si="0"/>
        <v>0</v>
      </c>
      <c r="J28" s="55" t="str">
        <f t="shared" si="1"/>
        <v>0</v>
      </c>
      <c r="K28" s="55" t="str">
        <f t="shared" si="2"/>
        <v>ไม่ผ่าน</v>
      </c>
    </row>
    <row r="29" spans="1:11" s="9" customFormat="1" ht="17.25" customHeight="1">
      <c r="A29" s="29">
        <v>25</v>
      </c>
      <c r="B29" s="29">
        <v>16246</v>
      </c>
      <c r="C29" s="36" t="s">
        <v>128</v>
      </c>
      <c r="D29" s="4"/>
      <c r="E29" s="4"/>
      <c r="F29" s="4"/>
      <c r="G29" s="4"/>
      <c r="H29" s="7"/>
      <c r="I29" s="8">
        <f t="shared" si="0"/>
        <v>0</v>
      </c>
      <c r="J29" s="55" t="str">
        <f t="shared" si="1"/>
        <v>0</v>
      </c>
      <c r="K29" s="55" t="str">
        <f t="shared" si="2"/>
        <v>ไม่ผ่าน</v>
      </c>
    </row>
    <row r="30" spans="1:11" s="9" customFormat="1" ht="17.25" customHeight="1">
      <c r="A30" s="29">
        <v>26</v>
      </c>
      <c r="B30" s="29">
        <v>16247</v>
      </c>
      <c r="C30" s="36" t="s">
        <v>129</v>
      </c>
      <c r="D30" s="4"/>
      <c r="E30" s="4"/>
      <c r="F30" s="4"/>
      <c r="G30" s="4"/>
      <c r="H30" s="7"/>
      <c r="I30" s="8">
        <f t="shared" si="0"/>
        <v>0</v>
      </c>
      <c r="J30" s="55" t="str">
        <f t="shared" si="1"/>
        <v>0</v>
      </c>
      <c r="K30" s="55" t="str">
        <f t="shared" si="2"/>
        <v>ไม่ผ่าน</v>
      </c>
    </row>
    <row r="31" spans="1:11" s="9" customFormat="1" ht="17.25" customHeight="1">
      <c r="A31" s="29">
        <v>27</v>
      </c>
      <c r="B31" s="29">
        <v>16248</v>
      </c>
      <c r="C31" s="36" t="s">
        <v>130</v>
      </c>
      <c r="D31" s="4"/>
      <c r="E31" s="4"/>
      <c r="F31" s="4"/>
      <c r="G31" s="4"/>
      <c r="H31" s="7"/>
      <c r="I31" s="8">
        <f t="shared" si="0"/>
        <v>0</v>
      </c>
      <c r="J31" s="55" t="str">
        <f t="shared" si="1"/>
        <v>0</v>
      </c>
      <c r="K31" s="55" t="str">
        <f t="shared" si="2"/>
        <v>ไม่ผ่าน</v>
      </c>
    </row>
    <row r="32" spans="1:11" s="9" customFormat="1" ht="17.25" customHeight="1">
      <c r="A32" s="29">
        <v>28</v>
      </c>
      <c r="B32" s="29">
        <v>16249</v>
      </c>
      <c r="C32" s="36" t="s">
        <v>131</v>
      </c>
      <c r="D32" s="4"/>
      <c r="E32" s="4"/>
      <c r="F32" s="4"/>
      <c r="G32" s="4"/>
      <c r="H32" s="7"/>
      <c r="I32" s="8">
        <f t="shared" si="0"/>
        <v>0</v>
      </c>
      <c r="J32" s="55" t="str">
        <f t="shared" si="1"/>
        <v>0</v>
      </c>
      <c r="K32" s="55" t="str">
        <f t="shared" si="2"/>
        <v>ไม่ผ่าน</v>
      </c>
    </row>
    <row r="33" spans="1:11" s="9" customFormat="1" ht="17.25" customHeight="1">
      <c r="A33" s="29">
        <v>29</v>
      </c>
      <c r="B33" s="29">
        <v>16250</v>
      </c>
      <c r="C33" s="36" t="s">
        <v>132</v>
      </c>
      <c r="D33" s="4"/>
      <c r="E33" s="4"/>
      <c r="F33" s="4"/>
      <c r="G33" s="4"/>
      <c r="H33" s="7"/>
      <c r="I33" s="8">
        <f t="shared" si="0"/>
        <v>0</v>
      </c>
      <c r="J33" s="55" t="str">
        <f>IF(I33&lt;=3,"0",IF(I33&lt;=7,"1",IF(I33&lt;=11,"2",IF(I33&gt;=12,"3"))))</f>
        <v>0</v>
      </c>
      <c r="K33" s="55" t="str">
        <f>IF(I33&lt;=3,"ไม่ผ่าน",IF(I33&lt;=7,"ผ่าน",IF(I33&lt;=11,"ดี",IF(I33&gt;=12,"ดีเยี่ยม"))))</f>
        <v>ไม่ผ่าน</v>
      </c>
    </row>
    <row r="34" spans="1:11" s="9" customFormat="1" ht="17.25" customHeight="1">
      <c r="A34" s="29">
        <v>30</v>
      </c>
      <c r="B34" s="29">
        <v>16251</v>
      </c>
      <c r="C34" s="36" t="s">
        <v>133</v>
      </c>
      <c r="D34" s="4"/>
      <c r="E34" s="4"/>
      <c r="F34" s="4"/>
      <c r="G34" s="4"/>
      <c r="H34" s="7"/>
      <c r="I34" s="8">
        <f t="shared" si="0"/>
        <v>0</v>
      </c>
      <c r="J34" s="57" t="str">
        <f t="shared" si="1"/>
        <v>0</v>
      </c>
      <c r="K34" s="57" t="str">
        <f t="shared" si="2"/>
        <v>ไม่ผ่าน</v>
      </c>
    </row>
    <row r="35" spans="1:11" s="9" customFormat="1" ht="17.25" customHeight="1">
      <c r="A35" s="29">
        <v>31</v>
      </c>
      <c r="B35" s="29">
        <v>16252</v>
      </c>
      <c r="C35" s="36" t="s">
        <v>134</v>
      </c>
      <c r="D35" s="4"/>
      <c r="E35" s="4"/>
      <c r="F35" s="4"/>
      <c r="G35" s="4"/>
      <c r="H35" s="7"/>
      <c r="I35" s="8">
        <f t="shared" si="0"/>
        <v>0</v>
      </c>
      <c r="J35" s="57" t="str">
        <f t="shared" si="1"/>
        <v>0</v>
      </c>
      <c r="K35" s="57" t="str">
        <f t="shared" si="2"/>
        <v>ไม่ผ่าน</v>
      </c>
    </row>
    <row r="36" spans="1:11" s="9" customFormat="1" ht="17.25" customHeight="1">
      <c r="A36" s="29">
        <v>32</v>
      </c>
      <c r="B36" s="29">
        <v>16253</v>
      </c>
      <c r="C36" s="36" t="s">
        <v>135</v>
      </c>
      <c r="D36" s="4"/>
      <c r="E36" s="4"/>
      <c r="F36" s="4"/>
      <c r="G36" s="4"/>
      <c r="H36" s="7"/>
      <c r="I36" s="8">
        <f t="shared" si="0"/>
        <v>0</v>
      </c>
      <c r="J36" s="57" t="str">
        <f t="shared" si="1"/>
        <v>0</v>
      </c>
      <c r="K36" s="57" t="str">
        <f t="shared" si="2"/>
        <v>ไม่ผ่าน</v>
      </c>
    </row>
    <row r="37" spans="1:11" s="9" customFormat="1" ht="3" customHeight="1">
      <c r="A37" s="51"/>
      <c r="B37" s="51"/>
      <c r="C37" s="38"/>
      <c r="D37" s="49"/>
      <c r="E37" s="49"/>
      <c r="F37" s="49"/>
      <c r="G37" s="49"/>
      <c r="H37" s="49"/>
      <c r="I37" s="50"/>
      <c r="J37" s="31"/>
      <c r="K37" s="31"/>
    </row>
    <row r="38" spans="1:11" s="1" customFormat="1" ht="18" customHeight="1">
      <c r="A38" s="47"/>
      <c r="B38" s="47"/>
      <c r="C38" s="2" t="s">
        <v>2</v>
      </c>
      <c r="D38" s="45">
        <f>COUNTIF(J5:J36,3)</f>
        <v>0</v>
      </c>
      <c r="E38" s="45">
        <f>COUNTIF(J5:J36,2)</f>
        <v>0</v>
      </c>
      <c r="F38" s="45">
        <f>COUNTIF(J5:J36,1)</f>
        <v>0</v>
      </c>
      <c r="G38" s="45">
        <f>COUNTIF(J5:J36,0)</f>
        <v>32</v>
      </c>
      <c r="H38" s="40"/>
      <c r="I38" s="2"/>
      <c r="J38" s="2"/>
      <c r="K38" s="2"/>
    </row>
    <row r="39" spans="1:11" s="1" customFormat="1" ht="18" customHeight="1">
      <c r="A39" s="47"/>
      <c r="B39" s="47"/>
      <c r="C39" s="2" t="s">
        <v>13</v>
      </c>
      <c r="D39" s="66">
        <f>(D38*100)/32</f>
        <v>0</v>
      </c>
      <c r="E39" s="66"/>
      <c r="F39" s="40"/>
      <c r="G39" s="40"/>
      <c r="H39" s="40"/>
      <c r="I39" s="40" t="s">
        <v>18</v>
      </c>
      <c r="J39" s="2"/>
      <c r="K39" s="55">
        <f>(F38*100)/32</f>
        <v>0</v>
      </c>
    </row>
    <row r="40" spans="1:11" s="1" customFormat="1" ht="18" customHeight="1">
      <c r="A40" s="47"/>
      <c r="B40" s="47"/>
      <c r="C40" s="2" t="s">
        <v>14</v>
      </c>
      <c r="D40" s="66">
        <f>(E38*100)/32</f>
        <v>0</v>
      </c>
      <c r="E40" s="66"/>
      <c r="F40" s="40"/>
      <c r="G40" s="40"/>
      <c r="H40" s="40"/>
      <c r="I40" s="40" t="s">
        <v>19</v>
      </c>
      <c r="J40" s="2"/>
      <c r="K40" s="55">
        <f>(G38*100)/32</f>
        <v>100</v>
      </c>
    </row>
    <row r="41" spans="1:11" s="1" customFormat="1" ht="6" customHeight="1">
      <c r="A41" s="47"/>
      <c r="B41" s="47"/>
      <c r="C41" s="2"/>
      <c r="D41" s="40"/>
      <c r="E41" s="56"/>
      <c r="F41" s="40"/>
      <c r="G41" s="40"/>
      <c r="H41" s="40"/>
      <c r="I41" s="40"/>
      <c r="J41" s="2"/>
      <c r="K41" s="56"/>
    </row>
    <row r="42" spans="1:11" s="1" customFormat="1" ht="22.5" customHeight="1">
      <c r="A42" s="47"/>
      <c r="B42" s="47"/>
      <c r="C42" s="2" t="s">
        <v>15</v>
      </c>
      <c r="D42" s="40"/>
      <c r="E42" s="40"/>
      <c r="F42" s="40"/>
      <c r="G42" s="2" t="s">
        <v>20</v>
      </c>
      <c r="H42" s="40"/>
      <c r="I42" s="2"/>
      <c r="J42" s="2"/>
      <c r="K42" s="2"/>
    </row>
    <row r="43" spans="1:11" s="1" customFormat="1" ht="16.5" customHeight="1">
      <c r="A43" s="47"/>
      <c r="B43" s="47"/>
      <c r="C43" s="2" t="s">
        <v>32</v>
      </c>
      <c r="D43" s="40"/>
      <c r="E43" s="40"/>
      <c r="F43" s="40"/>
      <c r="G43" s="2" t="s">
        <v>25</v>
      </c>
      <c r="H43" s="40"/>
      <c r="I43" s="2"/>
      <c r="J43" s="2"/>
      <c r="K43" s="2"/>
    </row>
    <row r="44" spans="1:11" s="1" customFormat="1" ht="18.75" customHeight="1">
      <c r="A44" s="47"/>
      <c r="B44" s="47"/>
      <c r="C44" s="2" t="s">
        <v>26</v>
      </c>
      <c r="D44" s="40"/>
      <c r="E44" s="40"/>
      <c r="F44" s="40"/>
      <c r="G44" s="2" t="s">
        <v>21</v>
      </c>
      <c r="H44" s="40"/>
      <c r="I44" s="2"/>
      <c r="J44" s="2"/>
      <c r="K44" s="2"/>
    </row>
  </sheetData>
  <sheetProtection/>
  <mergeCells count="11">
    <mergeCell ref="I3:I4"/>
    <mergeCell ref="J3:J4"/>
    <mergeCell ref="K3:K4"/>
    <mergeCell ref="D39:E39"/>
    <mergeCell ref="D40:E40"/>
    <mergeCell ref="C1:G1"/>
    <mergeCell ref="A2:K2"/>
    <mergeCell ref="A3:A4"/>
    <mergeCell ref="B3:B4"/>
    <mergeCell ref="C3:C4"/>
    <mergeCell ref="D3:H3"/>
  </mergeCells>
  <printOptions/>
  <pageMargins left="0.7086614173228347" right="0.5118110236220472" top="0.5511811023622047" bottom="0.3149606299212598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7">
      <selection activeCell="C36" sqref="B5:C36"/>
    </sheetView>
  </sheetViews>
  <sheetFormatPr defaultColWidth="9.140625" defaultRowHeight="15"/>
  <cols>
    <col min="1" max="1" width="4.7109375" style="48" customWidth="1"/>
    <col min="2" max="2" width="8.8515625" style="48" customWidth="1"/>
    <col min="3" max="3" width="26.421875" style="0" customWidth="1"/>
    <col min="4" max="8" width="3.7109375" style="0" customWidth="1"/>
    <col min="9" max="9" width="6.8515625" style="0" customWidth="1"/>
    <col min="10" max="10" width="8.140625" style="0" customWidth="1"/>
    <col min="11" max="11" width="8.28125" style="0" customWidth="1"/>
  </cols>
  <sheetData>
    <row r="1" spans="1:11" s="1" customFormat="1" ht="21">
      <c r="A1" s="46"/>
      <c r="B1" s="46"/>
      <c r="C1" s="67" t="s">
        <v>30</v>
      </c>
      <c r="D1" s="67"/>
      <c r="E1" s="67"/>
      <c r="F1" s="67"/>
      <c r="G1" s="67"/>
      <c r="H1" s="15"/>
      <c r="I1" s="15"/>
      <c r="J1" s="15"/>
      <c r="K1" s="15"/>
    </row>
    <row r="2" spans="1:11" s="1" customFormat="1" ht="21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18.75" customHeight="1">
      <c r="A3" s="73" t="s">
        <v>3</v>
      </c>
      <c r="B3" s="70" t="s">
        <v>4</v>
      </c>
      <c r="C3" s="79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s="1" customFormat="1" ht="52.5" customHeight="1">
      <c r="A4" s="73"/>
      <c r="B4" s="72"/>
      <c r="C4" s="80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s="9" customFormat="1" ht="13.5" customHeight="1">
      <c r="A5" s="29">
        <v>1</v>
      </c>
      <c r="B5" s="29">
        <v>16254</v>
      </c>
      <c r="C5" s="36" t="s">
        <v>136</v>
      </c>
      <c r="D5" s="4"/>
      <c r="E5" s="4"/>
      <c r="F5" s="4"/>
      <c r="G5" s="4"/>
      <c r="H5" s="7"/>
      <c r="I5" s="8">
        <f aca="true" t="shared" si="0" ref="I5:I36">SUM(D5,E5,F5,G5,H5)</f>
        <v>0</v>
      </c>
      <c r="J5" s="55" t="str">
        <f>IF(I5&lt;=3,"0",IF(I5&lt;=7,"1",IF(I5&lt;=11,"2",IF(I5&gt;=12,"3"))))</f>
        <v>0</v>
      </c>
      <c r="K5" s="55" t="str">
        <f>IF(I5&lt;=3,"ไม่ผ่าน",IF(I5&lt;=7,"ผ่าน",IF(I5&lt;=11,"ดี",IF(I5&gt;=12,"ดีเยี่ยม"))))</f>
        <v>ไม่ผ่าน</v>
      </c>
    </row>
    <row r="6" spans="1:11" s="9" customFormat="1" ht="13.5" customHeight="1">
      <c r="A6" s="29">
        <v>2</v>
      </c>
      <c r="B6" s="29">
        <v>16255</v>
      </c>
      <c r="C6" s="36" t="s">
        <v>137</v>
      </c>
      <c r="D6" s="4"/>
      <c r="E6" s="4"/>
      <c r="F6" s="4"/>
      <c r="G6" s="4"/>
      <c r="H6" s="7"/>
      <c r="I6" s="8">
        <f t="shared" si="0"/>
        <v>0</v>
      </c>
      <c r="J6" s="55" t="str">
        <f aca="true" t="shared" si="1" ref="J6:J36">IF(I6&lt;=3,"0",IF(I6&lt;=7,"1",IF(I6&lt;=11,"2",IF(I6&gt;=12,"3"))))</f>
        <v>0</v>
      </c>
      <c r="K6" s="55" t="str">
        <f aca="true" t="shared" si="2" ref="K6:K36">IF(I6&lt;=3,"ไม่ผ่าน",IF(I6&lt;=7,"ผ่าน",IF(I6&lt;=11,"ดี",IF(I6&gt;=12,"ดีเยี่ยม"))))</f>
        <v>ไม่ผ่าน</v>
      </c>
    </row>
    <row r="7" spans="1:11" s="9" customFormat="1" ht="13.5" customHeight="1">
      <c r="A7" s="29">
        <v>3</v>
      </c>
      <c r="B7" s="29">
        <v>16256</v>
      </c>
      <c r="C7" s="36" t="s">
        <v>138</v>
      </c>
      <c r="D7" s="4"/>
      <c r="E7" s="4"/>
      <c r="F7" s="4"/>
      <c r="G7" s="4"/>
      <c r="H7" s="7"/>
      <c r="I7" s="8">
        <f t="shared" si="0"/>
        <v>0</v>
      </c>
      <c r="J7" s="55" t="str">
        <f t="shared" si="1"/>
        <v>0</v>
      </c>
      <c r="K7" s="55" t="str">
        <f t="shared" si="2"/>
        <v>ไม่ผ่าน</v>
      </c>
    </row>
    <row r="8" spans="1:11" s="9" customFormat="1" ht="13.5" customHeight="1">
      <c r="A8" s="29">
        <v>4</v>
      </c>
      <c r="B8" s="29">
        <v>16257</v>
      </c>
      <c r="C8" s="36" t="s">
        <v>139</v>
      </c>
      <c r="D8" s="4"/>
      <c r="E8" s="4"/>
      <c r="F8" s="4"/>
      <c r="G8" s="4"/>
      <c r="H8" s="7"/>
      <c r="I8" s="8">
        <f t="shared" si="0"/>
        <v>0</v>
      </c>
      <c r="J8" s="55" t="str">
        <f t="shared" si="1"/>
        <v>0</v>
      </c>
      <c r="K8" s="55" t="str">
        <f t="shared" si="2"/>
        <v>ไม่ผ่าน</v>
      </c>
    </row>
    <row r="9" spans="1:11" s="9" customFormat="1" ht="13.5" customHeight="1">
      <c r="A9" s="29">
        <v>5</v>
      </c>
      <c r="B9" s="29">
        <v>16258</v>
      </c>
      <c r="C9" s="36" t="s">
        <v>140</v>
      </c>
      <c r="D9" s="4"/>
      <c r="E9" s="4"/>
      <c r="F9" s="4"/>
      <c r="G9" s="4"/>
      <c r="H9" s="7"/>
      <c r="I9" s="8">
        <f t="shared" si="0"/>
        <v>0</v>
      </c>
      <c r="J9" s="55" t="str">
        <f t="shared" si="1"/>
        <v>0</v>
      </c>
      <c r="K9" s="55" t="str">
        <f t="shared" si="2"/>
        <v>ไม่ผ่าน</v>
      </c>
    </row>
    <row r="10" spans="1:11" s="9" customFormat="1" ht="13.5" customHeight="1">
      <c r="A10" s="29">
        <v>6</v>
      </c>
      <c r="B10" s="29">
        <v>16259</v>
      </c>
      <c r="C10" s="36" t="s">
        <v>141</v>
      </c>
      <c r="D10" s="4"/>
      <c r="E10" s="4"/>
      <c r="F10" s="4"/>
      <c r="G10" s="4"/>
      <c r="H10" s="7"/>
      <c r="I10" s="8">
        <f t="shared" si="0"/>
        <v>0</v>
      </c>
      <c r="J10" s="55" t="str">
        <f t="shared" si="1"/>
        <v>0</v>
      </c>
      <c r="K10" s="55" t="str">
        <f t="shared" si="2"/>
        <v>ไม่ผ่าน</v>
      </c>
    </row>
    <row r="11" spans="1:11" s="9" customFormat="1" ht="13.5" customHeight="1">
      <c r="A11" s="29">
        <v>7</v>
      </c>
      <c r="B11" s="29">
        <v>16260</v>
      </c>
      <c r="C11" s="36" t="s">
        <v>142</v>
      </c>
      <c r="D11" s="4"/>
      <c r="E11" s="4"/>
      <c r="F11" s="4"/>
      <c r="G11" s="4"/>
      <c r="H11" s="7"/>
      <c r="I11" s="8">
        <f t="shared" si="0"/>
        <v>0</v>
      </c>
      <c r="J11" s="55" t="str">
        <f t="shared" si="1"/>
        <v>0</v>
      </c>
      <c r="K11" s="55" t="str">
        <f t="shared" si="2"/>
        <v>ไม่ผ่าน</v>
      </c>
    </row>
    <row r="12" spans="1:11" s="9" customFormat="1" ht="13.5" customHeight="1">
      <c r="A12" s="29">
        <v>8</v>
      </c>
      <c r="B12" s="29">
        <v>16272</v>
      </c>
      <c r="C12" s="36" t="s">
        <v>143</v>
      </c>
      <c r="D12" s="4"/>
      <c r="E12" s="4"/>
      <c r="F12" s="4"/>
      <c r="G12" s="4"/>
      <c r="H12" s="7"/>
      <c r="I12" s="8">
        <f t="shared" si="0"/>
        <v>0</v>
      </c>
      <c r="J12" s="55" t="str">
        <f t="shared" si="1"/>
        <v>0</v>
      </c>
      <c r="K12" s="55" t="str">
        <f t="shared" si="2"/>
        <v>ไม่ผ่าน</v>
      </c>
    </row>
    <row r="13" spans="1:11" s="9" customFormat="1" ht="13.5" customHeight="1">
      <c r="A13" s="29">
        <v>9</v>
      </c>
      <c r="B13" s="29">
        <v>16273</v>
      </c>
      <c r="C13" s="36" t="s">
        <v>144</v>
      </c>
      <c r="D13" s="4"/>
      <c r="E13" s="4"/>
      <c r="F13" s="4"/>
      <c r="G13" s="4"/>
      <c r="H13" s="7"/>
      <c r="I13" s="8">
        <f t="shared" si="0"/>
        <v>0</v>
      </c>
      <c r="J13" s="55" t="str">
        <f t="shared" si="1"/>
        <v>0</v>
      </c>
      <c r="K13" s="55" t="str">
        <f t="shared" si="2"/>
        <v>ไม่ผ่าน</v>
      </c>
    </row>
    <row r="14" spans="1:11" s="9" customFormat="1" ht="13.5" customHeight="1">
      <c r="A14" s="29">
        <v>10</v>
      </c>
      <c r="B14" s="29">
        <v>16274</v>
      </c>
      <c r="C14" s="36" t="s">
        <v>145</v>
      </c>
      <c r="D14" s="4"/>
      <c r="E14" s="4"/>
      <c r="F14" s="4"/>
      <c r="G14" s="4"/>
      <c r="H14" s="7"/>
      <c r="I14" s="8">
        <f t="shared" si="0"/>
        <v>0</v>
      </c>
      <c r="J14" s="55" t="str">
        <f t="shared" si="1"/>
        <v>0</v>
      </c>
      <c r="K14" s="55" t="str">
        <f t="shared" si="2"/>
        <v>ไม่ผ่าน</v>
      </c>
    </row>
    <row r="15" spans="1:11" s="9" customFormat="1" ht="13.5" customHeight="1">
      <c r="A15" s="29">
        <v>11</v>
      </c>
      <c r="B15" s="29">
        <v>16275</v>
      </c>
      <c r="C15" s="36" t="s">
        <v>146</v>
      </c>
      <c r="D15" s="4"/>
      <c r="E15" s="4"/>
      <c r="F15" s="4"/>
      <c r="G15" s="4"/>
      <c r="H15" s="7"/>
      <c r="I15" s="8">
        <f t="shared" si="0"/>
        <v>0</v>
      </c>
      <c r="J15" s="55" t="str">
        <f t="shared" si="1"/>
        <v>0</v>
      </c>
      <c r="K15" s="55" t="str">
        <f t="shared" si="2"/>
        <v>ไม่ผ่าน</v>
      </c>
    </row>
    <row r="16" spans="1:11" s="9" customFormat="1" ht="13.5" customHeight="1">
      <c r="A16" s="29">
        <v>12</v>
      </c>
      <c r="B16" s="29">
        <v>16276</v>
      </c>
      <c r="C16" s="36" t="s">
        <v>147</v>
      </c>
      <c r="D16" s="4"/>
      <c r="E16" s="4"/>
      <c r="F16" s="4"/>
      <c r="G16" s="4"/>
      <c r="H16" s="7"/>
      <c r="I16" s="8">
        <f t="shared" si="0"/>
        <v>0</v>
      </c>
      <c r="J16" s="55" t="str">
        <f t="shared" si="1"/>
        <v>0</v>
      </c>
      <c r="K16" s="55" t="str">
        <f t="shared" si="2"/>
        <v>ไม่ผ่าน</v>
      </c>
    </row>
    <row r="17" spans="1:11" s="9" customFormat="1" ht="13.5" customHeight="1">
      <c r="A17" s="29">
        <v>13</v>
      </c>
      <c r="B17" s="29">
        <v>16277</v>
      </c>
      <c r="C17" s="35" t="s">
        <v>148</v>
      </c>
      <c r="D17" s="4"/>
      <c r="E17" s="4"/>
      <c r="F17" s="4"/>
      <c r="G17" s="4"/>
      <c r="H17" s="7"/>
      <c r="I17" s="8">
        <f t="shared" si="0"/>
        <v>0</v>
      </c>
      <c r="J17" s="55" t="str">
        <f t="shared" si="1"/>
        <v>0</v>
      </c>
      <c r="K17" s="55" t="str">
        <f t="shared" si="2"/>
        <v>ไม่ผ่าน</v>
      </c>
    </row>
    <row r="18" spans="1:11" s="9" customFormat="1" ht="13.5" customHeight="1">
      <c r="A18" s="29">
        <v>14</v>
      </c>
      <c r="B18" s="29">
        <v>16278</v>
      </c>
      <c r="C18" s="61" t="s">
        <v>149</v>
      </c>
      <c r="D18" s="4"/>
      <c r="E18" s="4"/>
      <c r="F18" s="4"/>
      <c r="G18" s="4"/>
      <c r="H18" s="7"/>
      <c r="I18" s="8">
        <f t="shared" si="0"/>
        <v>0</v>
      </c>
      <c r="J18" s="55" t="str">
        <f t="shared" si="1"/>
        <v>0</v>
      </c>
      <c r="K18" s="55" t="str">
        <f t="shared" si="2"/>
        <v>ไม่ผ่าน</v>
      </c>
    </row>
    <row r="19" spans="1:11" s="9" customFormat="1" ht="13.5" customHeight="1">
      <c r="A19" s="29">
        <v>15</v>
      </c>
      <c r="B19" s="29">
        <v>16928</v>
      </c>
      <c r="C19" s="60" t="s">
        <v>150</v>
      </c>
      <c r="D19" s="4"/>
      <c r="E19" s="4"/>
      <c r="F19" s="4"/>
      <c r="G19" s="4"/>
      <c r="H19" s="7"/>
      <c r="I19" s="8">
        <f t="shared" si="0"/>
        <v>0</v>
      </c>
      <c r="J19" s="55" t="str">
        <f t="shared" si="1"/>
        <v>0</v>
      </c>
      <c r="K19" s="55" t="str">
        <f t="shared" si="2"/>
        <v>ไม่ผ่าน</v>
      </c>
    </row>
    <row r="20" spans="1:11" s="9" customFormat="1" ht="13.5" customHeight="1">
      <c r="A20" s="29">
        <v>16</v>
      </c>
      <c r="B20" s="29">
        <v>16929</v>
      </c>
      <c r="C20" s="35" t="s">
        <v>151</v>
      </c>
      <c r="D20" s="4"/>
      <c r="E20" s="4"/>
      <c r="F20" s="4"/>
      <c r="G20" s="4"/>
      <c r="H20" s="7"/>
      <c r="I20" s="8">
        <f t="shared" si="0"/>
        <v>0</v>
      </c>
      <c r="J20" s="55" t="str">
        <f t="shared" si="1"/>
        <v>0</v>
      </c>
      <c r="K20" s="55" t="str">
        <f t="shared" si="2"/>
        <v>ไม่ผ่าน</v>
      </c>
    </row>
    <row r="21" spans="1:11" s="9" customFormat="1" ht="13.5" customHeight="1">
      <c r="A21" s="29">
        <v>17</v>
      </c>
      <c r="B21" s="29">
        <v>16263</v>
      </c>
      <c r="C21" s="16" t="s">
        <v>152</v>
      </c>
      <c r="D21" s="4"/>
      <c r="E21" s="4"/>
      <c r="F21" s="4"/>
      <c r="G21" s="4"/>
      <c r="H21" s="7"/>
      <c r="I21" s="8">
        <f t="shared" si="0"/>
        <v>0</v>
      </c>
      <c r="J21" s="55" t="str">
        <f t="shared" si="1"/>
        <v>0</v>
      </c>
      <c r="K21" s="55" t="str">
        <f t="shared" si="2"/>
        <v>ไม่ผ่าน</v>
      </c>
    </row>
    <row r="22" spans="1:11" s="9" customFormat="1" ht="13.5" customHeight="1">
      <c r="A22" s="29">
        <v>18</v>
      </c>
      <c r="B22" s="29">
        <v>16264</v>
      </c>
      <c r="C22" s="16" t="s">
        <v>153</v>
      </c>
      <c r="D22" s="4"/>
      <c r="E22" s="4"/>
      <c r="F22" s="4"/>
      <c r="G22" s="4"/>
      <c r="H22" s="7"/>
      <c r="I22" s="8">
        <f t="shared" si="0"/>
        <v>0</v>
      </c>
      <c r="J22" s="55" t="str">
        <f t="shared" si="1"/>
        <v>0</v>
      </c>
      <c r="K22" s="55" t="str">
        <f t="shared" si="2"/>
        <v>ไม่ผ่าน</v>
      </c>
    </row>
    <row r="23" spans="1:11" s="9" customFormat="1" ht="17.25" customHeight="1">
      <c r="A23" s="29">
        <v>19</v>
      </c>
      <c r="B23" s="29">
        <v>16265</v>
      </c>
      <c r="C23" s="16" t="s">
        <v>154</v>
      </c>
      <c r="D23" s="4"/>
      <c r="E23" s="4"/>
      <c r="F23" s="4"/>
      <c r="G23" s="4"/>
      <c r="H23" s="7"/>
      <c r="I23" s="8">
        <f t="shared" si="0"/>
        <v>0</v>
      </c>
      <c r="J23" s="55" t="str">
        <f t="shared" si="1"/>
        <v>0</v>
      </c>
      <c r="K23" s="55" t="str">
        <f t="shared" si="2"/>
        <v>ไม่ผ่าน</v>
      </c>
    </row>
    <row r="24" spans="1:11" s="9" customFormat="1" ht="17.25" customHeight="1">
      <c r="A24" s="29">
        <v>20</v>
      </c>
      <c r="B24" s="29">
        <v>16266</v>
      </c>
      <c r="C24" s="16" t="s">
        <v>155</v>
      </c>
      <c r="D24" s="4"/>
      <c r="E24" s="4"/>
      <c r="F24" s="4"/>
      <c r="G24" s="4"/>
      <c r="H24" s="7"/>
      <c r="I24" s="8">
        <f t="shared" si="0"/>
        <v>0</v>
      </c>
      <c r="J24" s="55" t="str">
        <f t="shared" si="1"/>
        <v>0</v>
      </c>
      <c r="K24" s="55" t="str">
        <f t="shared" si="2"/>
        <v>ไม่ผ่าน</v>
      </c>
    </row>
    <row r="25" spans="1:11" s="9" customFormat="1" ht="17.25" customHeight="1">
      <c r="A25" s="29">
        <v>21</v>
      </c>
      <c r="B25" s="29">
        <v>16267</v>
      </c>
      <c r="C25" s="16" t="s">
        <v>156</v>
      </c>
      <c r="D25" s="4"/>
      <c r="E25" s="4"/>
      <c r="F25" s="4"/>
      <c r="G25" s="4"/>
      <c r="H25" s="7"/>
      <c r="I25" s="8">
        <f t="shared" si="0"/>
        <v>0</v>
      </c>
      <c r="J25" s="55" t="str">
        <f t="shared" si="1"/>
        <v>0</v>
      </c>
      <c r="K25" s="55" t="str">
        <f t="shared" si="2"/>
        <v>ไม่ผ่าน</v>
      </c>
    </row>
    <row r="26" spans="1:11" s="9" customFormat="1" ht="17.25" customHeight="1">
      <c r="A26" s="29">
        <v>22</v>
      </c>
      <c r="B26" s="29">
        <v>16268</v>
      </c>
      <c r="C26" s="16" t="s">
        <v>157</v>
      </c>
      <c r="D26" s="4"/>
      <c r="E26" s="4"/>
      <c r="F26" s="4"/>
      <c r="G26" s="4"/>
      <c r="H26" s="7"/>
      <c r="I26" s="8">
        <f t="shared" si="0"/>
        <v>0</v>
      </c>
      <c r="J26" s="55" t="str">
        <f t="shared" si="1"/>
        <v>0</v>
      </c>
      <c r="K26" s="55" t="str">
        <f t="shared" si="2"/>
        <v>ไม่ผ่าน</v>
      </c>
    </row>
    <row r="27" spans="1:11" s="9" customFormat="1" ht="17.25" customHeight="1">
      <c r="A27" s="29">
        <v>23</v>
      </c>
      <c r="B27" s="29">
        <v>16269</v>
      </c>
      <c r="C27" s="16" t="s">
        <v>158</v>
      </c>
      <c r="D27" s="4"/>
      <c r="E27" s="4"/>
      <c r="F27" s="4"/>
      <c r="G27" s="4"/>
      <c r="H27" s="7"/>
      <c r="I27" s="8">
        <f t="shared" si="0"/>
        <v>0</v>
      </c>
      <c r="J27" s="55" t="str">
        <f t="shared" si="1"/>
        <v>0</v>
      </c>
      <c r="K27" s="55" t="str">
        <f t="shared" si="2"/>
        <v>ไม่ผ่าน</v>
      </c>
    </row>
    <row r="28" spans="1:11" s="9" customFormat="1" ht="17.25" customHeight="1">
      <c r="A28" s="29">
        <v>24</v>
      </c>
      <c r="B28" s="29">
        <v>16270</v>
      </c>
      <c r="C28" s="16" t="s">
        <v>159</v>
      </c>
      <c r="D28" s="4"/>
      <c r="E28" s="4"/>
      <c r="F28" s="4"/>
      <c r="G28" s="4"/>
      <c r="H28" s="7"/>
      <c r="I28" s="8">
        <f t="shared" si="0"/>
        <v>0</v>
      </c>
      <c r="J28" s="55" t="str">
        <f t="shared" si="1"/>
        <v>0</v>
      </c>
      <c r="K28" s="55" t="str">
        <f t="shared" si="2"/>
        <v>ไม่ผ่าน</v>
      </c>
    </row>
    <row r="29" spans="1:11" s="9" customFormat="1" ht="17.25" customHeight="1">
      <c r="A29" s="29">
        <v>25</v>
      </c>
      <c r="B29" s="29">
        <v>16271</v>
      </c>
      <c r="C29" s="16" t="s">
        <v>160</v>
      </c>
      <c r="D29" s="4"/>
      <c r="E29" s="4"/>
      <c r="F29" s="4"/>
      <c r="G29" s="4"/>
      <c r="H29" s="7"/>
      <c r="I29" s="8">
        <f t="shared" si="0"/>
        <v>0</v>
      </c>
      <c r="J29" s="55" t="str">
        <f t="shared" si="1"/>
        <v>0</v>
      </c>
      <c r="K29" s="55" t="str">
        <f t="shared" si="2"/>
        <v>ไม่ผ่าน</v>
      </c>
    </row>
    <row r="30" spans="1:11" s="9" customFormat="1" ht="17.25" customHeight="1">
      <c r="A30" s="29">
        <v>26</v>
      </c>
      <c r="B30" s="29">
        <v>16413</v>
      </c>
      <c r="C30" s="16" t="s">
        <v>161</v>
      </c>
      <c r="D30" s="4"/>
      <c r="E30" s="4"/>
      <c r="F30" s="4"/>
      <c r="G30" s="4"/>
      <c r="H30" s="7"/>
      <c r="I30" s="8">
        <f t="shared" si="0"/>
        <v>0</v>
      </c>
      <c r="J30" s="55" t="str">
        <f t="shared" si="1"/>
        <v>0</v>
      </c>
      <c r="K30" s="55" t="str">
        <f t="shared" si="2"/>
        <v>ไม่ผ่าน</v>
      </c>
    </row>
    <row r="31" spans="1:11" s="9" customFormat="1" ht="17.25" customHeight="1">
      <c r="A31" s="29">
        <v>27</v>
      </c>
      <c r="B31" s="29">
        <v>16279</v>
      </c>
      <c r="C31" s="16" t="s">
        <v>162</v>
      </c>
      <c r="D31" s="4"/>
      <c r="E31" s="4"/>
      <c r="F31" s="4"/>
      <c r="G31" s="4"/>
      <c r="H31" s="7"/>
      <c r="I31" s="8">
        <f t="shared" si="0"/>
        <v>0</v>
      </c>
      <c r="J31" s="55" t="str">
        <f t="shared" si="1"/>
        <v>0</v>
      </c>
      <c r="K31" s="55" t="str">
        <f t="shared" si="2"/>
        <v>ไม่ผ่าน</v>
      </c>
    </row>
    <row r="32" spans="1:11" s="9" customFormat="1" ht="17.25" customHeight="1">
      <c r="A32" s="29">
        <v>28</v>
      </c>
      <c r="B32" s="29">
        <v>16280</v>
      </c>
      <c r="C32" s="36" t="s">
        <v>163</v>
      </c>
      <c r="D32" s="4"/>
      <c r="E32" s="4"/>
      <c r="F32" s="4"/>
      <c r="G32" s="4"/>
      <c r="H32" s="7"/>
      <c r="I32" s="8">
        <f t="shared" si="0"/>
        <v>0</v>
      </c>
      <c r="J32" s="55" t="str">
        <f t="shared" si="1"/>
        <v>0</v>
      </c>
      <c r="K32" s="55" t="str">
        <f t="shared" si="2"/>
        <v>ไม่ผ่าน</v>
      </c>
    </row>
    <row r="33" spans="1:11" s="9" customFormat="1" ht="17.25" customHeight="1">
      <c r="A33" s="29">
        <v>29</v>
      </c>
      <c r="B33" s="29">
        <v>16281</v>
      </c>
      <c r="C33" s="16" t="s">
        <v>164</v>
      </c>
      <c r="D33" s="4"/>
      <c r="E33" s="4"/>
      <c r="F33" s="4"/>
      <c r="G33" s="4"/>
      <c r="H33" s="7"/>
      <c r="I33" s="8">
        <f t="shared" si="0"/>
        <v>0</v>
      </c>
      <c r="J33" s="55" t="str">
        <f>IF(I33&lt;=3,"0",IF(I33&lt;=7,"1",IF(I33&lt;=11,"2",IF(I33&gt;=12,"3"))))</f>
        <v>0</v>
      </c>
      <c r="K33" s="55" t="str">
        <f>IF(I33&lt;=3,"ไม่ผ่าน",IF(I33&lt;=7,"ผ่าน",IF(I33&lt;=11,"ดี",IF(I33&gt;=12,"ดีเยี่ยม"))))</f>
        <v>ไม่ผ่าน</v>
      </c>
    </row>
    <row r="34" spans="1:11" s="9" customFormat="1" ht="17.25" customHeight="1">
      <c r="A34" s="29">
        <v>30</v>
      </c>
      <c r="B34" s="29">
        <v>16282</v>
      </c>
      <c r="C34" s="16" t="s">
        <v>165</v>
      </c>
      <c r="D34" s="4"/>
      <c r="E34" s="4"/>
      <c r="F34" s="4"/>
      <c r="G34" s="4"/>
      <c r="H34" s="7"/>
      <c r="I34" s="8">
        <f t="shared" si="0"/>
        <v>0</v>
      </c>
      <c r="J34" s="57" t="str">
        <f t="shared" si="1"/>
        <v>0</v>
      </c>
      <c r="K34" s="57" t="str">
        <f t="shared" si="2"/>
        <v>ไม่ผ่าน</v>
      </c>
    </row>
    <row r="35" spans="1:11" s="9" customFormat="1" ht="17.25" customHeight="1">
      <c r="A35" s="29">
        <v>31</v>
      </c>
      <c r="B35" s="29">
        <v>16283</v>
      </c>
      <c r="C35" s="16" t="s">
        <v>166</v>
      </c>
      <c r="D35" s="4"/>
      <c r="E35" s="4"/>
      <c r="F35" s="4"/>
      <c r="G35" s="4"/>
      <c r="H35" s="7"/>
      <c r="I35" s="8">
        <f t="shared" si="0"/>
        <v>0</v>
      </c>
      <c r="J35" s="57" t="str">
        <f t="shared" si="1"/>
        <v>0</v>
      </c>
      <c r="K35" s="57" t="str">
        <f t="shared" si="2"/>
        <v>ไม่ผ่าน</v>
      </c>
    </row>
    <row r="36" spans="1:11" s="9" customFormat="1" ht="17.25" customHeight="1">
      <c r="A36" s="29">
        <v>32</v>
      </c>
      <c r="B36" s="29">
        <v>16284</v>
      </c>
      <c r="C36" s="62" t="s">
        <v>167</v>
      </c>
      <c r="D36" s="4"/>
      <c r="E36" s="4"/>
      <c r="F36" s="4"/>
      <c r="G36" s="4"/>
      <c r="H36" s="7"/>
      <c r="I36" s="8">
        <f t="shared" si="0"/>
        <v>0</v>
      </c>
      <c r="J36" s="57" t="str">
        <f t="shared" si="1"/>
        <v>0</v>
      </c>
      <c r="K36" s="57" t="str">
        <f t="shared" si="2"/>
        <v>ไม่ผ่าน</v>
      </c>
    </row>
    <row r="37" spans="1:11" s="9" customFormat="1" ht="3.75" customHeight="1">
      <c r="A37" s="51"/>
      <c r="B37" s="51"/>
      <c r="C37" s="38"/>
      <c r="D37" s="49"/>
      <c r="E37" s="49"/>
      <c r="F37" s="49"/>
      <c r="G37" s="49"/>
      <c r="H37" s="49"/>
      <c r="I37" s="50"/>
      <c r="J37" s="31"/>
      <c r="K37" s="31"/>
    </row>
    <row r="38" spans="1:11" s="1" customFormat="1" ht="18.75" customHeight="1">
      <c r="A38" s="47"/>
      <c r="B38" s="47"/>
      <c r="C38" s="2" t="s">
        <v>2</v>
      </c>
      <c r="D38" s="45">
        <f>COUNTIF(J5:J36,3)</f>
        <v>0</v>
      </c>
      <c r="E38" s="45">
        <f>COUNTIF(J5:J36,2)</f>
        <v>0</v>
      </c>
      <c r="F38" s="45">
        <f>COUNTIF(J5:J36,1)</f>
        <v>0</v>
      </c>
      <c r="G38" s="45">
        <f>COUNTIF(J5:J36,0)</f>
        <v>32</v>
      </c>
      <c r="H38" s="40"/>
      <c r="I38" s="2"/>
      <c r="J38" s="2"/>
      <c r="K38" s="2"/>
    </row>
    <row r="39" spans="1:11" s="1" customFormat="1" ht="19.5" customHeight="1">
      <c r="A39" s="47"/>
      <c r="B39" s="47"/>
      <c r="C39" s="2" t="s">
        <v>13</v>
      </c>
      <c r="D39" s="66">
        <f>(D38*100)/32</f>
        <v>0</v>
      </c>
      <c r="E39" s="66"/>
      <c r="F39" s="40"/>
      <c r="G39" s="40"/>
      <c r="H39" s="40"/>
      <c r="I39" s="40" t="s">
        <v>18</v>
      </c>
      <c r="J39" s="2"/>
      <c r="K39" s="55">
        <f>(F38*100)/32</f>
        <v>0</v>
      </c>
    </row>
    <row r="40" spans="1:11" s="1" customFormat="1" ht="18" customHeight="1">
      <c r="A40" s="47"/>
      <c r="B40" s="47"/>
      <c r="C40" s="2" t="s">
        <v>14</v>
      </c>
      <c r="D40" s="66">
        <f>(E38*100)/32</f>
        <v>0</v>
      </c>
      <c r="E40" s="66"/>
      <c r="F40" s="40"/>
      <c r="G40" s="40"/>
      <c r="H40" s="40"/>
      <c r="I40" s="40" t="s">
        <v>19</v>
      </c>
      <c r="J40" s="2"/>
      <c r="K40" s="55">
        <f>(G38*100)/32</f>
        <v>100</v>
      </c>
    </row>
    <row r="41" spans="1:11" s="1" customFormat="1" ht="12.75" customHeight="1">
      <c r="A41" s="47"/>
      <c r="B41" s="47"/>
      <c r="C41" s="2"/>
      <c r="D41" s="40"/>
      <c r="E41" s="56"/>
      <c r="F41" s="40"/>
      <c r="G41" s="40"/>
      <c r="H41" s="40"/>
      <c r="I41" s="40"/>
      <c r="J41" s="2"/>
      <c r="K41" s="56"/>
    </row>
    <row r="42" spans="1:11" s="1" customFormat="1" ht="18" customHeight="1">
      <c r="A42" s="47"/>
      <c r="B42" s="47"/>
      <c r="C42" s="2" t="s">
        <v>15</v>
      </c>
      <c r="D42" s="40"/>
      <c r="E42" s="40"/>
      <c r="F42" s="40"/>
      <c r="G42" s="2" t="s">
        <v>20</v>
      </c>
      <c r="H42" s="40"/>
      <c r="I42" s="2"/>
      <c r="J42" s="2"/>
      <c r="K42" s="2"/>
    </row>
    <row r="43" spans="1:11" s="1" customFormat="1" ht="21">
      <c r="A43" s="47"/>
      <c r="B43" s="47"/>
      <c r="C43" s="2" t="s">
        <v>16</v>
      </c>
      <c r="D43" s="40"/>
      <c r="E43" s="40"/>
      <c r="F43" s="40"/>
      <c r="G43" s="2" t="s">
        <v>25</v>
      </c>
      <c r="H43" s="40"/>
      <c r="I43" s="2"/>
      <c r="J43" s="2"/>
      <c r="K43" s="2"/>
    </row>
    <row r="44" spans="1:11" s="1" customFormat="1" ht="18" customHeight="1">
      <c r="A44" s="47"/>
      <c r="B44" s="47"/>
      <c r="C44" s="2" t="s">
        <v>26</v>
      </c>
      <c r="D44" s="40"/>
      <c r="E44" s="40"/>
      <c r="F44" s="40"/>
      <c r="G44" s="2" t="s">
        <v>21</v>
      </c>
      <c r="H44" s="40"/>
      <c r="I44" s="2"/>
      <c r="J44" s="2"/>
      <c r="K44" s="2"/>
    </row>
  </sheetData>
  <sheetProtection/>
  <mergeCells count="11">
    <mergeCell ref="I3:I4"/>
    <mergeCell ref="J3:J4"/>
    <mergeCell ref="K3:K4"/>
    <mergeCell ref="D39:E39"/>
    <mergeCell ref="D40:E40"/>
    <mergeCell ref="C1:G1"/>
    <mergeCell ref="A2:K2"/>
    <mergeCell ref="A3:A4"/>
    <mergeCell ref="B3:B4"/>
    <mergeCell ref="C3:C4"/>
    <mergeCell ref="D3:H3"/>
  </mergeCells>
  <printOptions/>
  <pageMargins left="0.7086614173228347" right="0.7086614173228347" top="0.4724409448818898" bottom="0.1968503937007874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zoomScalePageLayoutView="0" workbookViewId="0" topLeftCell="A22">
      <selection activeCell="D41" sqref="D41:E41"/>
    </sheetView>
  </sheetViews>
  <sheetFormatPr defaultColWidth="9.140625" defaultRowHeight="15"/>
  <cols>
    <col min="1" max="1" width="4.7109375" style="48" customWidth="1"/>
    <col min="2" max="2" width="9.57421875" style="48" customWidth="1"/>
    <col min="3" max="3" width="26.421875" style="0" customWidth="1"/>
    <col min="4" max="8" width="3.7109375" style="0" customWidth="1"/>
    <col min="9" max="9" width="7.00390625" style="0" customWidth="1"/>
    <col min="10" max="10" width="7.8515625" style="0" customWidth="1"/>
    <col min="11" max="11" width="8.28125" style="0" customWidth="1"/>
  </cols>
  <sheetData>
    <row r="1" spans="1:11" s="1" customFormat="1" ht="21">
      <c r="A1" s="46"/>
      <c r="B1" s="46"/>
      <c r="C1" s="67" t="s">
        <v>30</v>
      </c>
      <c r="D1" s="67"/>
      <c r="E1" s="67"/>
      <c r="F1" s="67"/>
      <c r="G1" s="67"/>
      <c r="H1" s="15"/>
      <c r="I1" s="15"/>
      <c r="J1" s="15"/>
      <c r="K1" s="15"/>
    </row>
    <row r="2" spans="1:11" s="1" customFormat="1" ht="21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17.25" customHeight="1">
      <c r="A3" s="73" t="s">
        <v>3</v>
      </c>
      <c r="B3" s="70" t="s">
        <v>4</v>
      </c>
      <c r="C3" s="79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s="1" customFormat="1" ht="52.5" customHeight="1">
      <c r="A4" s="73"/>
      <c r="B4" s="72"/>
      <c r="C4" s="80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s="9" customFormat="1" ht="13.5" customHeight="1">
      <c r="A5" s="29">
        <v>1</v>
      </c>
      <c r="B5" s="29">
        <v>16286</v>
      </c>
      <c r="C5" s="16" t="s">
        <v>168</v>
      </c>
      <c r="D5" s="4"/>
      <c r="E5" s="4"/>
      <c r="F5" s="4"/>
      <c r="G5" s="4"/>
      <c r="H5" s="7"/>
      <c r="I5" s="8">
        <f aca="true" t="shared" si="0" ref="I5:I38">SUM(D5,E5,F5,G5,H5)</f>
        <v>0</v>
      </c>
      <c r="J5" s="55" t="str">
        <f>IF(I5&lt;=3,"0",IF(I5&lt;=7,"1",IF(I5&lt;=11,"2",IF(I5&gt;=12,"3"))))</f>
        <v>0</v>
      </c>
      <c r="K5" s="55" t="str">
        <f>IF(I5&lt;=3,"ไม่ผ่าน",IF(I5&lt;=7,"ผ่าน",IF(I5&lt;=11,"ดี",IF(I5&gt;=12,"ดีเยี่ยม"))))</f>
        <v>ไม่ผ่าน</v>
      </c>
    </row>
    <row r="6" spans="1:11" s="9" customFormat="1" ht="13.5" customHeight="1">
      <c r="A6" s="29">
        <v>2</v>
      </c>
      <c r="B6" s="29">
        <v>16287</v>
      </c>
      <c r="C6" s="36" t="s">
        <v>169</v>
      </c>
      <c r="D6" s="4"/>
      <c r="E6" s="4"/>
      <c r="F6" s="4"/>
      <c r="G6" s="4"/>
      <c r="H6" s="7"/>
      <c r="I6" s="8">
        <f t="shared" si="0"/>
        <v>0</v>
      </c>
      <c r="J6" s="55" t="str">
        <f aca="true" t="shared" si="1" ref="J6:J38">IF(I6&lt;=3,"0",IF(I6&lt;=7,"1",IF(I6&lt;=11,"2",IF(I6&gt;=12,"3"))))</f>
        <v>0</v>
      </c>
      <c r="K6" s="55" t="str">
        <f aca="true" t="shared" si="2" ref="K6:K38">IF(I6&lt;=3,"ไม่ผ่าน",IF(I6&lt;=7,"ผ่าน",IF(I6&lt;=11,"ดี",IF(I6&gt;=12,"ดีเยี่ยม"))))</f>
        <v>ไม่ผ่าน</v>
      </c>
    </row>
    <row r="7" spans="1:11" s="9" customFormat="1" ht="13.5" customHeight="1">
      <c r="A7" s="29">
        <v>3</v>
      </c>
      <c r="B7" s="29">
        <v>16288</v>
      </c>
      <c r="C7" s="36" t="s">
        <v>170</v>
      </c>
      <c r="D7" s="4"/>
      <c r="E7" s="4"/>
      <c r="F7" s="4"/>
      <c r="G7" s="4"/>
      <c r="H7" s="7"/>
      <c r="I7" s="8">
        <f t="shared" si="0"/>
        <v>0</v>
      </c>
      <c r="J7" s="55" t="str">
        <f t="shared" si="1"/>
        <v>0</v>
      </c>
      <c r="K7" s="55" t="str">
        <f t="shared" si="2"/>
        <v>ไม่ผ่าน</v>
      </c>
    </row>
    <row r="8" spans="1:11" s="9" customFormat="1" ht="13.5" customHeight="1">
      <c r="A8" s="29">
        <v>4</v>
      </c>
      <c r="B8" s="29">
        <v>16289</v>
      </c>
      <c r="C8" s="36" t="s">
        <v>171</v>
      </c>
      <c r="D8" s="4"/>
      <c r="E8" s="4"/>
      <c r="F8" s="4"/>
      <c r="G8" s="4"/>
      <c r="H8" s="7"/>
      <c r="I8" s="8">
        <f t="shared" si="0"/>
        <v>0</v>
      </c>
      <c r="J8" s="55" t="str">
        <f t="shared" si="1"/>
        <v>0</v>
      </c>
      <c r="K8" s="55" t="str">
        <f t="shared" si="2"/>
        <v>ไม่ผ่าน</v>
      </c>
    </row>
    <row r="9" spans="1:11" s="9" customFormat="1" ht="13.5" customHeight="1">
      <c r="A9" s="29">
        <v>5</v>
      </c>
      <c r="B9" s="29">
        <v>16290</v>
      </c>
      <c r="C9" s="36" t="s">
        <v>172</v>
      </c>
      <c r="D9" s="4"/>
      <c r="E9" s="4"/>
      <c r="F9" s="4"/>
      <c r="G9" s="4"/>
      <c r="H9" s="7"/>
      <c r="I9" s="8">
        <f t="shared" si="0"/>
        <v>0</v>
      </c>
      <c r="J9" s="55" t="str">
        <f t="shared" si="1"/>
        <v>0</v>
      </c>
      <c r="K9" s="55" t="str">
        <f t="shared" si="2"/>
        <v>ไม่ผ่าน</v>
      </c>
    </row>
    <row r="10" spans="1:11" s="9" customFormat="1" ht="13.5" customHeight="1">
      <c r="A10" s="29">
        <v>6</v>
      </c>
      <c r="B10" s="29">
        <v>16291</v>
      </c>
      <c r="C10" s="36" t="s">
        <v>173</v>
      </c>
      <c r="D10" s="4"/>
      <c r="E10" s="4"/>
      <c r="F10" s="4"/>
      <c r="G10" s="4"/>
      <c r="H10" s="7"/>
      <c r="I10" s="8">
        <f t="shared" si="0"/>
        <v>0</v>
      </c>
      <c r="J10" s="55" t="str">
        <f t="shared" si="1"/>
        <v>0</v>
      </c>
      <c r="K10" s="55" t="str">
        <f t="shared" si="2"/>
        <v>ไม่ผ่าน</v>
      </c>
    </row>
    <row r="11" spans="1:11" s="9" customFormat="1" ht="13.5" customHeight="1">
      <c r="A11" s="29">
        <v>7</v>
      </c>
      <c r="B11" s="29">
        <v>16292</v>
      </c>
      <c r="C11" s="36" t="s">
        <v>174</v>
      </c>
      <c r="D11" s="4"/>
      <c r="E11" s="4"/>
      <c r="F11" s="4"/>
      <c r="G11" s="4"/>
      <c r="H11" s="7"/>
      <c r="I11" s="8">
        <f t="shared" si="0"/>
        <v>0</v>
      </c>
      <c r="J11" s="55" t="str">
        <f t="shared" si="1"/>
        <v>0</v>
      </c>
      <c r="K11" s="55" t="str">
        <f t="shared" si="2"/>
        <v>ไม่ผ่าน</v>
      </c>
    </row>
    <row r="12" spans="1:11" s="9" customFormat="1" ht="13.5" customHeight="1">
      <c r="A12" s="29">
        <v>8</v>
      </c>
      <c r="B12" s="29">
        <v>16285</v>
      </c>
      <c r="C12" s="16" t="s">
        <v>175</v>
      </c>
      <c r="D12" s="4"/>
      <c r="E12" s="4"/>
      <c r="F12" s="4"/>
      <c r="G12" s="4"/>
      <c r="H12" s="7"/>
      <c r="I12" s="8">
        <f t="shared" si="0"/>
        <v>0</v>
      </c>
      <c r="J12" s="55" t="str">
        <f t="shared" si="1"/>
        <v>0</v>
      </c>
      <c r="K12" s="55" t="str">
        <f t="shared" si="2"/>
        <v>ไม่ผ่าน</v>
      </c>
    </row>
    <row r="13" spans="1:11" s="9" customFormat="1" ht="13.5" customHeight="1">
      <c r="A13" s="29">
        <v>9</v>
      </c>
      <c r="B13" s="29">
        <v>16303</v>
      </c>
      <c r="C13" s="36" t="s">
        <v>176</v>
      </c>
      <c r="D13" s="4"/>
      <c r="E13" s="4"/>
      <c r="F13" s="4"/>
      <c r="G13" s="4"/>
      <c r="H13" s="7"/>
      <c r="I13" s="8">
        <f t="shared" si="0"/>
        <v>0</v>
      </c>
      <c r="J13" s="55" t="str">
        <f t="shared" si="1"/>
        <v>0</v>
      </c>
      <c r="K13" s="55" t="str">
        <f t="shared" si="2"/>
        <v>ไม่ผ่าน</v>
      </c>
    </row>
    <row r="14" spans="1:11" s="9" customFormat="1" ht="13.5" customHeight="1">
      <c r="A14" s="29">
        <v>10</v>
      </c>
      <c r="B14" s="29">
        <v>16304</v>
      </c>
      <c r="C14" s="36" t="s">
        <v>177</v>
      </c>
      <c r="D14" s="4"/>
      <c r="E14" s="4"/>
      <c r="F14" s="4"/>
      <c r="G14" s="4"/>
      <c r="H14" s="7"/>
      <c r="I14" s="8">
        <f t="shared" si="0"/>
        <v>0</v>
      </c>
      <c r="J14" s="55" t="str">
        <f t="shared" si="1"/>
        <v>0</v>
      </c>
      <c r="K14" s="55" t="str">
        <f t="shared" si="2"/>
        <v>ไม่ผ่าน</v>
      </c>
    </row>
    <row r="15" spans="1:11" s="9" customFormat="1" ht="13.5" customHeight="1">
      <c r="A15" s="29">
        <v>11</v>
      </c>
      <c r="B15" s="29">
        <v>16305</v>
      </c>
      <c r="C15" s="36" t="s">
        <v>178</v>
      </c>
      <c r="D15" s="4"/>
      <c r="E15" s="4"/>
      <c r="F15" s="4"/>
      <c r="G15" s="4"/>
      <c r="H15" s="7"/>
      <c r="I15" s="8">
        <f t="shared" si="0"/>
        <v>0</v>
      </c>
      <c r="J15" s="55" t="str">
        <f t="shared" si="1"/>
        <v>0</v>
      </c>
      <c r="K15" s="55" t="str">
        <f t="shared" si="2"/>
        <v>ไม่ผ่าน</v>
      </c>
    </row>
    <row r="16" spans="1:11" s="9" customFormat="1" ht="13.5" customHeight="1">
      <c r="A16" s="29">
        <v>12</v>
      </c>
      <c r="B16" s="29">
        <v>16306</v>
      </c>
      <c r="C16" s="36" t="s">
        <v>179</v>
      </c>
      <c r="D16" s="4"/>
      <c r="E16" s="4"/>
      <c r="F16" s="4"/>
      <c r="G16" s="4"/>
      <c r="H16" s="7"/>
      <c r="I16" s="8">
        <f t="shared" si="0"/>
        <v>0</v>
      </c>
      <c r="J16" s="55" t="str">
        <f t="shared" si="1"/>
        <v>0</v>
      </c>
      <c r="K16" s="55" t="str">
        <f t="shared" si="2"/>
        <v>ไม่ผ่าน</v>
      </c>
    </row>
    <row r="17" spans="1:11" s="9" customFormat="1" ht="13.5" customHeight="1">
      <c r="A17" s="29">
        <v>13</v>
      </c>
      <c r="B17" s="29">
        <v>16307</v>
      </c>
      <c r="C17" s="36" t="s">
        <v>180</v>
      </c>
      <c r="D17" s="4"/>
      <c r="E17" s="4"/>
      <c r="F17" s="4"/>
      <c r="G17" s="4"/>
      <c r="H17" s="7"/>
      <c r="I17" s="8">
        <f t="shared" si="0"/>
        <v>0</v>
      </c>
      <c r="J17" s="55" t="str">
        <f t="shared" si="1"/>
        <v>0</v>
      </c>
      <c r="K17" s="55" t="str">
        <f t="shared" si="2"/>
        <v>ไม่ผ่าน</v>
      </c>
    </row>
    <row r="18" spans="1:11" s="9" customFormat="1" ht="13.5" customHeight="1">
      <c r="A18" s="29">
        <v>14</v>
      </c>
      <c r="B18" s="29">
        <v>16308</v>
      </c>
      <c r="C18" s="35" t="s">
        <v>181</v>
      </c>
      <c r="D18" s="4"/>
      <c r="E18" s="4"/>
      <c r="F18" s="4"/>
      <c r="G18" s="4"/>
      <c r="H18" s="7"/>
      <c r="I18" s="8">
        <f t="shared" si="0"/>
        <v>0</v>
      </c>
      <c r="J18" s="55" t="str">
        <f t="shared" si="1"/>
        <v>0</v>
      </c>
      <c r="K18" s="55" t="str">
        <f t="shared" si="2"/>
        <v>ไม่ผ่าน</v>
      </c>
    </row>
    <row r="19" spans="1:11" s="9" customFormat="1" ht="13.5" customHeight="1">
      <c r="A19" s="29">
        <v>15</v>
      </c>
      <c r="B19" s="29">
        <v>16309</v>
      </c>
      <c r="C19" s="61" t="s">
        <v>182</v>
      </c>
      <c r="D19" s="4"/>
      <c r="E19" s="4"/>
      <c r="F19" s="4"/>
      <c r="G19" s="4"/>
      <c r="H19" s="7"/>
      <c r="I19" s="8">
        <f t="shared" si="0"/>
        <v>0</v>
      </c>
      <c r="J19" s="55" t="str">
        <f t="shared" si="1"/>
        <v>0</v>
      </c>
      <c r="K19" s="55" t="str">
        <f t="shared" si="2"/>
        <v>ไม่ผ่าน</v>
      </c>
    </row>
    <row r="20" spans="1:11" s="9" customFormat="1" ht="13.5" customHeight="1">
      <c r="A20" s="29">
        <v>16</v>
      </c>
      <c r="B20" s="29">
        <v>16923</v>
      </c>
      <c r="C20" s="34" t="s">
        <v>183</v>
      </c>
      <c r="D20" s="4"/>
      <c r="E20" s="4"/>
      <c r="F20" s="4"/>
      <c r="G20" s="4"/>
      <c r="H20" s="7"/>
      <c r="I20" s="8">
        <f t="shared" si="0"/>
        <v>0</v>
      </c>
      <c r="J20" s="55" t="str">
        <f t="shared" si="1"/>
        <v>0</v>
      </c>
      <c r="K20" s="55" t="str">
        <f t="shared" si="2"/>
        <v>ไม่ผ่าน</v>
      </c>
    </row>
    <row r="21" spans="1:11" s="9" customFormat="1" ht="13.5" customHeight="1">
      <c r="A21" s="29">
        <v>17</v>
      </c>
      <c r="B21" s="29">
        <v>16930</v>
      </c>
      <c r="C21" s="35" t="s">
        <v>184</v>
      </c>
      <c r="D21" s="4"/>
      <c r="E21" s="4"/>
      <c r="F21" s="4"/>
      <c r="G21" s="4"/>
      <c r="H21" s="7"/>
      <c r="I21" s="8">
        <f t="shared" si="0"/>
        <v>0</v>
      </c>
      <c r="J21" s="55" t="str">
        <f t="shared" si="1"/>
        <v>0</v>
      </c>
      <c r="K21" s="55" t="str">
        <f t="shared" si="2"/>
        <v>ไม่ผ่าน</v>
      </c>
    </row>
    <row r="22" spans="1:11" s="9" customFormat="1" ht="13.5" customHeight="1">
      <c r="A22" s="29">
        <v>18</v>
      </c>
      <c r="B22" s="29">
        <v>16294</v>
      </c>
      <c r="C22" s="36" t="s">
        <v>185</v>
      </c>
      <c r="D22" s="4"/>
      <c r="E22" s="4"/>
      <c r="F22" s="4"/>
      <c r="G22" s="4"/>
      <c r="H22" s="7"/>
      <c r="I22" s="8">
        <f t="shared" si="0"/>
        <v>0</v>
      </c>
      <c r="J22" s="55" t="str">
        <f t="shared" si="1"/>
        <v>0</v>
      </c>
      <c r="K22" s="55" t="str">
        <f t="shared" si="2"/>
        <v>ไม่ผ่าน</v>
      </c>
    </row>
    <row r="23" spans="1:11" s="9" customFormat="1" ht="17.25" customHeight="1">
      <c r="A23" s="29">
        <v>19</v>
      </c>
      <c r="B23" s="29">
        <v>16295</v>
      </c>
      <c r="C23" s="36" t="s">
        <v>186</v>
      </c>
      <c r="D23" s="4"/>
      <c r="E23" s="4"/>
      <c r="F23" s="4"/>
      <c r="G23" s="4"/>
      <c r="H23" s="7"/>
      <c r="I23" s="8">
        <f t="shared" si="0"/>
        <v>0</v>
      </c>
      <c r="J23" s="55" t="str">
        <f t="shared" si="1"/>
        <v>0</v>
      </c>
      <c r="K23" s="55" t="str">
        <f t="shared" si="2"/>
        <v>ไม่ผ่าน</v>
      </c>
    </row>
    <row r="24" spans="1:11" s="9" customFormat="1" ht="17.25" customHeight="1">
      <c r="A24" s="29">
        <v>20</v>
      </c>
      <c r="B24" s="29">
        <v>16296</v>
      </c>
      <c r="C24" s="16" t="s">
        <v>187</v>
      </c>
      <c r="D24" s="4"/>
      <c r="E24" s="4"/>
      <c r="F24" s="4"/>
      <c r="G24" s="4"/>
      <c r="H24" s="7"/>
      <c r="I24" s="8">
        <f t="shared" si="0"/>
        <v>0</v>
      </c>
      <c r="J24" s="55" t="str">
        <f t="shared" si="1"/>
        <v>0</v>
      </c>
      <c r="K24" s="55" t="str">
        <f t="shared" si="2"/>
        <v>ไม่ผ่าน</v>
      </c>
    </row>
    <row r="25" spans="1:11" s="9" customFormat="1" ht="17.25" customHeight="1">
      <c r="A25" s="29">
        <v>21</v>
      </c>
      <c r="B25" s="29">
        <v>16297</v>
      </c>
      <c r="C25" s="16" t="s">
        <v>188</v>
      </c>
      <c r="D25" s="4"/>
      <c r="E25" s="4"/>
      <c r="F25" s="4"/>
      <c r="G25" s="4"/>
      <c r="H25" s="7"/>
      <c r="I25" s="8">
        <f t="shared" si="0"/>
        <v>0</v>
      </c>
      <c r="J25" s="55" t="str">
        <f t="shared" si="1"/>
        <v>0</v>
      </c>
      <c r="K25" s="55" t="str">
        <f t="shared" si="2"/>
        <v>ไม่ผ่าน</v>
      </c>
    </row>
    <row r="26" spans="1:11" s="9" customFormat="1" ht="17.25" customHeight="1">
      <c r="A26" s="29">
        <v>22</v>
      </c>
      <c r="B26" s="29">
        <v>16298</v>
      </c>
      <c r="C26" s="16" t="s">
        <v>189</v>
      </c>
      <c r="D26" s="4"/>
      <c r="E26" s="4"/>
      <c r="F26" s="4"/>
      <c r="G26" s="4"/>
      <c r="H26" s="7"/>
      <c r="I26" s="8">
        <f t="shared" si="0"/>
        <v>0</v>
      </c>
      <c r="J26" s="55" t="str">
        <f t="shared" si="1"/>
        <v>0</v>
      </c>
      <c r="K26" s="55" t="str">
        <f t="shared" si="2"/>
        <v>ไม่ผ่าน</v>
      </c>
    </row>
    <row r="27" spans="1:11" s="9" customFormat="1" ht="17.25" customHeight="1">
      <c r="A27" s="29">
        <v>23</v>
      </c>
      <c r="B27" s="29">
        <v>16299</v>
      </c>
      <c r="C27" s="16" t="s">
        <v>190</v>
      </c>
      <c r="D27" s="4"/>
      <c r="E27" s="4"/>
      <c r="F27" s="4"/>
      <c r="G27" s="4"/>
      <c r="H27" s="7"/>
      <c r="I27" s="8">
        <f t="shared" si="0"/>
        <v>0</v>
      </c>
      <c r="J27" s="55" t="str">
        <f t="shared" si="1"/>
        <v>0</v>
      </c>
      <c r="K27" s="55" t="str">
        <f t="shared" si="2"/>
        <v>ไม่ผ่าน</v>
      </c>
    </row>
    <row r="28" spans="1:11" s="9" customFormat="1" ht="17.25" customHeight="1">
      <c r="A28" s="29">
        <v>24</v>
      </c>
      <c r="B28" s="29">
        <v>16300</v>
      </c>
      <c r="C28" s="16" t="s">
        <v>191</v>
      </c>
      <c r="D28" s="4"/>
      <c r="E28" s="4"/>
      <c r="F28" s="4"/>
      <c r="G28" s="4"/>
      <c r="H28" s="7"/>
      <c r="I28" s="8">
        <f t="shared" si="0"/>
        <v>0</v>
      </c>
      <c r="J28" s="55" t="str">
        <f t="shared" si="1"/>
        <v>0</v>
      </c>
      <c r="K28" s="55" t="str">
        <f t="shared" si="2"/>
        <v>ไม่ผ่าน</v>
      </c>
    </row>
    <row r="29" spans="1:11" s="9" customFormat="1" ht="17.25" customHeight="1">
      <c r="A29" s="29">
        <v>25</v>
      </c>
      <c r="B29" s="29">
        <v>16302</v>
      </c>
      <c r="C29" s="16" t="s">
        <v>192</v>
      </c>
      <c r="D29" s="4"/>
      <c r="E29" s="4"/>
      <c r="F29" s="4"/>
      <c r="G29" s="4"/>
      <c r="H29" s="7"/>
      <c r="I29" s="8">
        <f t="shared" si="0"/>
        <v>0</v>
      </c>
      <c r="J29" s="55" t="str">
        <f t="shared" si="1"/>
        <v>0</v>
      </c>
      <c r="K29" s="55" t="str">
        <f t="shared" si="2"/>
        <v>ไม่ผ่าน</v>
      </c>
    </row>
    <row r="30" spans="1:11" s="9" customFormat="1" ht="17.25" customHeight="1">
      <c r="A30" s="29">
        <v>26</v>
      </c>
      <c r="B30" s="29">
        <v>16417</v>
      </c>
      <c r="C30" s="16" t="s">
        <v>193</v>
      </c>
      <c r="D30" s="4"/>
      <c r="E30" s="4"/>
      <c r="F30" s="4"/>
      <c r="G30" s="4"/>
      <c r="H30" s="7"/>
      <c r="I30" s="8">
        <f t="shared" si="0"/>
        <v>0</v>
      </c>
      <c r="J30" s="55" t="str">
        <f t="shared" si="1"/>
        <v>0</v>
      </c>
      <c r="K30" s="55" t="str">
        <f t="shared" si="2"/>
        <v>ไม่ผ่าน</v>
      </c>
    </row>
    <row r="31" spans="1:11" s="9" customFormat="1" ht="17.25" customHeight="1">
      <c r="A31" s="29">
        <v>27</v>
      </c>
      <c r="B31" s="29">
        <v>16919</v>
      </c>
      <c r="C31" s="16" t="s">
        <v>194</v>
      </c>
      <c r="D31" s="4"/>
      <c r="E31" s="4"/>
      <c r="F31" s="4"/>
      <c r="G31" s="4"/>
      <c r="H31" s="7"/>
      <c r="I31" s="8">
        <f t="shared" si="0"/>
        <v>0</v>
      </c>
      <c r="J31" s="55" t="str">
        <f t="shared" si="1"/>
        <v>0</v>
      </c>
      <c r="K31" s="55" t="str">
        <f t="shared" si="2"/>
        <v>ไม่ผ่าน</v>
      </c>
    </row>
    <row r="32" spans="1:11" s="9" customFormat="1" ht="17.25" customHeight="1">
      <c r="A32" s="29">
        <v>28</v>
      </c>
      <c r="B32" s="29">
        <v>16310</v>
      </c>
      <c r="C32" s="16" t="s">
        <v>195</v>
      </c>
      <c r="D32" s="4"/>
      <c r="E32" s="4"/>
      <c r="F32" s="4"/>
      <c r="G32" s="4"/>
      <c r="H32" s="7"/>
      <c r="I32" s="8">
        <f t="shared" si="0"/>
        <v>0</v>
      </c>
      <c r="J32" s="55" t="str">
        <f t="shared" si="1"/>
        <v>0</v>
      </c>
      <c r="K32" s="55" t="str">
        <f t="shared" si="2"/>
        <v>ไม่ผ่าน</v>
      </c>
    </row>
    <row r="33" spans="1:11" s="9" customFormat="1" ht="17.25" customHeight="1">
      <c r="A33" s="29">
        <v>29</v>
      </c>
      <c r="B33" s="29">
        <v>16311</v>
      </c>
      <c r="C33" s="16" t="s">
        <v>196</v>
      </c>
      <c r="D33" s="4"/>
      <c r="E33" s="4"/>
      <c r="F33" s="4"/>
      <c r="G33" s="4"/>
      <c r="H33" s="7"/>
      <c r="I33" s="8">
        <f t="shared" si="0"/>
        <v>0</v>
      </c>
      <c r="J33" s="55" t="str">
        <f>IF(I33&lt;=3,"0",IF(I33&lt;=7,"1",IF(I33&lt;=11,"2",IF(I33&gt;=12,"3"))))</f>
        <v>0</v>
      </c>
      <c r="K33" s="55" t="str">
        <f>IF(I33&lt;=3,"ไม่ผ่าน",IF(I33&lt;=7,"ผ่าน",IF(I33&lt;=11,"ดี",IF(I33&gt;=12,"ดีเยี่ยม"))))</f>
        <v>ไม่ผ่าน</v>
      </c>
    </row>
    <row r="34" spans="1:11" s="9" customFormat="1" ht="17.25" customHeight="1">
      <c r="A34" s="29">
        <v>30</v>
      </c>
      <c r="B34" s="29">
        <v>16312</v>
      </c>
      <c r="C34" s="16" t="s">
        <v>197</v>
      </c>
      <c r="D34" s="4"/>
      <c r="E34" s="4"/>
      <c r="F34" s="4"/>
      <c r="G34" s="4"/>
      <c r="H34" s="7"/>
      <c r="I34" s="8">
        <f t="shared" si="0"/>
        <v>0</v>
      </c>
      <c r="J34" s="57" t="str">
        <f t="shared" si="1"/>
        <v>0</v>
      </c>
      <c r="K34" s="57" t="str">
        <f t="shared" si="2"/>
        <v>ไม่ผ่าน</v>
      </c>
    </row>
    <row r="35" spans="1:11" s="9" customFormat="1" ht="17.25" customHeight="1">
      <c r="A35" s="29">
        <v>31</v>
      </c>
      <c r="B35" s="29">
        <v>16313</v>
      </c>
      <c r="C35" s="36" t="s">
        <v>198</v>
      </c>
      <c r="D35" s="4"/>
      <c r="E35" s="4"/>
      <c r="F35" s="4"/>
      <c r="G35" s="4"/>
      <c r="H35" s="7"/>
      <c r="I35" s="8">
        <f t="shared" si="0"/>
        <v>0</v>
      </c>
      <c r="J35" s="57" t="str">
        <f t="shared" si="1"/>
        <v>0</v>
      </c>
      <c r="K35" s="57" t="str">
        <f t="shared" si="2"/>
        <v>ไม่ผ่าน</v>
      </c>
    </row>
    <row r="36" spans="1:11" s="9" customFormat="1" ht="17.25" customHeight="1">
      <c r="A36" s="29">
        <v>32</v>
      </c>
      <c r="B36" s="29">
        <v>16314</v>
      </c>
      <c r="C36" s="16" t="s">
        <v>199</v>
      </c>
      <c r="D36" s="4"/>
      <c r="E36" s="4"/>
      <c r="F36" s="4"/>
      <c r="G36" s="4"/>
      <c r="H36" s="7"/>
      <c r="I36" s="8">
        <f t="shared" si="0"/>
        <v>0</v>
      </c>
      <c r="J36" s="57" t="str">
        <f t="shared" si="1"/>
        <v>0</v>
      </c>
      <c r="K36" s="57" t="str">
        <f t="shared" si="2"/>
        <v>ไม่ผ่าน</v>
      </c>
    </row>
    <row r="37" spans="1:11" s="9" customFormat="1" ht="17.25" customHeight="1">
      <c r="A37" s="29">
        <v>33</v>
      </c>
      <c r="B37" s="29">
        <v>16315</v>
      </c>
      <c r="C37" s="16" t="s">
        <v>200</v>
      </c>
      <c r="D37" s="4"/>
      <c r="E37" s="4"/>
      <c r="F37" s="4"/>
      <c r="G37" s="4"/>
      <c r="H37" s="7"/>
      <c r="I37" s="8">
        <f t="shared" si="0"/>
        <v>0</v>
      </c>
      <c r="J37" s="57" t="str">
        <f t="shared" si="1"/>
        <v>0</v>
      </c>
      <c r="K37" s="57" t="str">
        <f t="shared" si="2"/>
        <v>ไม่ผ่าน</v>
      </c>
    </row>
    <row r="38" spans="1:11" s="9" customFormat="1" ht="17.25" customHeight="1">
      <c r="A38" s="29">
        <v>34</v>
      </c>
      <c r="B38" s="29">
        <v>16920</v>
      </c>
      <c r="C38" s="16" t="s">
        <v>201</v>
      </c>
      <c r="D38" s="4"/>
      <c r="E38" s="4"/>
      <c r="F38" s="4"/>
      <c r="G38" s="4"/>
      <c r="H38" s="7"/>
      <c r="I38" s="8">
        <f t="shared" si="0"/>
        <v>0</v>
      </c>
      <c r="J38" s="57" t="str">
        <f t="shared" si="1"/>
        <v>0</v>
      </c>
      <c r="K38" s="57" t="str">
        <f t="shared" si="2"/>
        <v>ไม่ผ่าน</v>
      </c>
    </row>
    <row r="39" spans="1:11" s="9" customFormat="1" ht="3.75" customHeight="1">
      <c r="A39" s="51"/>
      <c r="B39" s="51"/>
      <c r="C39" s="38"/>
      <c r="D39" s="49"/>
      <c r="E39" s="49"/>
      <c r="F39" s="49"/>
      <c r="G39" s="49"/>
      <c r="H39" s="49"/>
      <c r="I39" s="50"/>
      <c r="J39" s="31"/>
      <c r="K39" s="31"/>
    </row>
    <row r="40" spans="1:11" s="1" customFormat="1" ht="19.5" customHeight="1">
      <c r="A40" s="47"/>
      <c r="B40" s="47"/>
      <c r="C40" s="2" t="s">
        <v>2</v>
      </c>
      <c r="D40" s="45">
        <f>COUNTIF(J5:J38,3)</f>
        <v>0</v>
      </c>
      <c r="E40" s="45">
        <f>COUNTIF(J5:J38,2)</f>
        <v>0</v>
      </c>
      <c r="F40" s="45">
        <f>COUNTIF(J5:J38,1)</f>
        <v>0</v>
      </c>
      <c r="G40" s="45">
        <f>COUNTIF(J5:J38,0)</f>
        <v>34</v>
      </c>
      <c r="H40" s="40"/>
      <c r="I40" s="2"/>
      <c r="J40" s="2"/>
      <c r="K40" s="2"/>
    </row>
    <row r="41" spans="1:11" s="1" customFormat="1" ht="19.5" customHeight="1">
      <c r="A41" s="47"/>
      <c r="B41" s="47"/>
      <c r="C41" s="2" t="s">
        <v>13</v>
      </c>
      <c r="D41" s="66">
        <f>(D40*100)/34</f>
        <v>0</v>
      </c>
      <c r="E41" s="66"/>
      <c r="F41" s="40"/>
      <c r="G41" s="40"/>
      <c r="H41" s="40"/>
      <c r="I41" s="40" t="s">
        <v>18</v>
      </c>
      <c r="J41" s="2"/>
      <c r="K41" s="55">
        <f>(F40*100)/34</f>
        <v>0</v>
      </c>
    </row>
    <row r="42" spans="1:11" s="1" customFormat="1" ht="18" customHeight="1">
      <c r="A42" s="47"/>
      <c r="B42" s="47"/>
      <c r="C42" s="2" t="s">
        <v>14</v>
      </c>
      <c r="D42" s="66">
        <f>(E40*100)/34</f>
        <v>0</v>
      </c>
      <c r="E42" s="66"/>
      <c r="F42" s="40"/>
      <c r="G42" s="40"/>
      <c r="H42" s="40"/>
      <c r="I42" s="40" t="s">
        <v>19</v>
      </c>
      <c r="J42" s="2"/>
      <c r="K42" s="55">
        <f>(G40*100)/34</f>
        <v>100</v>
      </c>
    </row>
    <row r="43" spans="1:11" s="1" customFormat="1" ht="9.75" customHeight="1">
      <c r="A43" s="47"/>
      <c r="B43" s="47"/>
      <c r="C43" s="2"/>
      <c r="D43" s="40"/>
      <c r="E43" s="56"/>
      <c r="F43" s="40"/>
      <c r="G43" s="40"/>
      <c r="H43" s="40"/>
      <c r="I43" s="40"/>
      <c r="J43" s="2"/>
      <c r="K43" s="56"/>
    </row>
    <row r="44" spans="1:11" s="1" customFormat="1" ht="18" customHeight="1">
      <c r="A44" s="47"/>
      <c r="B44" s="47"/>
      <c r="C44" s="2" t="s">
        <v>15</v>
      </c>
      <c r="D44" s="40"/>
      <c r="E44" s="40"/>
      <c r="F44" s="40"/>
      <c r="G44" s="2" t="s">
        <v>20</v>
      </c>
      <c r="H44" s="40"/>
      <c r="I44" s="2"/>
      <c r="J44" s="2"/>
      <c r="K44" s="2"/>
    </row>
    <row r="45" spans="1:11" s="1" customFormat="1" ht="21">
      <c r="A45" s="47"/>
      <c r="B45" s="47"/>
      <c r="C45" s="2" t="s">
        <v>16</v>
      </c>
      <c r="D45" s="40"/>
      <c r="E45" s="40"/>
      <c r="F45" s="40"/>
      <c r="G45" s="2" t="s">
        <v>25</v>
      </c>
      <c r="H45" s="40"/>
      <c r="I45" s="2"/>
      <c r="J45" s="2"/>
      <c r="K45" s="2"/>
    </row>
    <row r="46" spans="1:11" s="1" customFormat="1" ht="17.25" customHeight="1">
      <c r="A46" s="47"/>
      <c r="B46" s="47"/>
      <c r="C46" s="2" t="s">
        <v>26</v>
      </c>
      <c r="D46" s="40"/>
      <c r="E46" s="40"/>
      <c r="F46" s="40"/>
      <c r="G46" s="2" t="s">
        <v>21</v>
      </c>
      <c r="H46" s="40"/>
      <c r="I46" s="2"/>
      <c r="J46" s="2"/>
      <c r="K46" s="2"/>
    </row>
  </sheetData>
  <sheetProtection/>
  <mergeCells count="11">
    <mergeCell ref="I3:I4"/>
    <mergeCell ref="J3:J4"/>
    <mergeCell ref="K3:K4"/>
    <mergeCell ref="D41:E41"/>
    <mergeCell ref="D42:E42"/>
    <mergeCell ref="C1:G1"/>
    <mergeCell ref="A2:K2"/>
    <mergeCell ref="A3:A4"/>
    <mergeCell ref="B3:B4"/>
    <mergeCell ref="C3:C4"/>
    <mergeCell ref="D3:H3"/>
  </mergeCells>
  <printOptions/>
  <pageMargins left="0.7086614173228347" right="0.7086614173228347" top="0.4724409448818898" bottom="0.2755905511811024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9">
      <selection activeCell="L42" sqref="L42"/>
    </sheetView>
  </sheetViews>
  <sheetFormatPr defaultColWidth="9.140625" defaultRowHeight="15"/>
  <cols>
    <col min="1" max="1" width="4.421875" style="48" customWidth="1"/>
    <col min="2" max="2" width="9.140625" style="48" customWidth="1"/>
    <col min="3" max="3" width="26.421875" style="0" customWidth="1"/>
    <col min="4" max="8" width="3.7109375" style="0" customWidth="1"/>
    <col min="9" max="9" width="7.00390625" style="0" customWidth="1"/>
    <col min="10" max="10" width="7.57421875" style="0" customWidth="1"/>
    <col min="11" max="11" width="8.140625" style="0" customWidth="1"/>
  </cols>
  <sheetData>
    <row r="1" spans="1:11" s="1" customFormat="1" ht="21">
      <c r="A1" s="46"/>
      <c r="B1" s="46"/>
      <c r="C1" s="67" t="s">
        <v>30</v>
      </c>
      <c r="D1" s="67"/>
      <c r="E1" s="67"/>
      <c r="F1" s="67"/>
      <c r="G1" s="67"/>
      <c r="H1" s="15"/>
      <c r="I1" s="15"/>
      <c r="J1" s="15"/>
      <c r="K1" s="15"/>
    </row>
    <row r="2" spans="1:11" s="1" customFormat="1" ht="21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19.5" customHeight="1">
      <c r="A3" s="73" t="s">
        <v>3</v>
      </c>
      <c r="B3" s="70" t="s">
        <v>4</v>
      </c>
      <c r="C3" s="79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s="1" customFormat="1" ht="53.25" customHeight="1">
      <c r="A4" s="73"/>
      <c r="B4" s="72"/>
      <c r="C4" s="80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s="9" customFormat="1" ht="13.5" customHeight="1">
      <c r="A5" s="29">
        <v>1</v>
      </c>
      <c r="B5" s="29">
        <v>16316</v>
      </c>
      <c r="C5" s="36" t="s">
        <v>202</v>
      </c>
      <c r="D5" s="4"/>
      <c r="E5" s="4"/>
      <c r="F5" s="4"/>
      <c r="G5" s="4"/>
      <c r="H5" s="7"/>
      <c r="I5" s="8">
        <f aca="true" t="shared" si="0" ref="I5:I36">SUM(D5,E5,F5,G5,H5)</f>
        <v>0</v>
      </c>
      <c r="J5" s="55" t="str">
        <f>IF(I5&lt;=3,"0",IF(I5&lt;=7,"1",IF(I5&lt;=11,"2",IF(I5&gt;=12,"3"))))</f>
        <v>0</v>
      </c>
      <c r="K5" s="55" t="str">
        <f>IF(I5&lt;=3,"ไม่ผ่าน",IF(I5&lt;=7,"ผ่าน",IF(I5&lt;=11,"ดี",IF(I5&gt;=12,"ดีเยี่ยม"))))</f>
        <v>ไม่ผ่าน</v>
      </c>
    </row>
    <row r="6" spans="1:11" s="9" customFormat="1" ht="13.5" customHeight="1">
      <c r="A6" s="29">
        <v>2</v>
      </c>
      <c r="B6" s="29">
        <v>16395</v>
      </c>
      <c r="C6" s="36" t="s">
        <v>203</v>
      </c>
      <c r="D6" s="4"/>
      <c r="E6" s="4"/>
      <c r="F6" s="4"/>
      <c r="G6" s="4"/>
      <c r="H6" s="7"/>
      <c r="I6" s="8">
        <f t="shared" si="0"/>
        <v>0</v>
      </c>
      <c r="J6" s="55" t="str">
        <f aca="true" t="shared" si="1" ref="J6:J36">IF(I6&lt;=3,"0",IF(I6&lt;=7,"1",IF(I6&lt;=11,"2",IF(I6&gt;=12,"3"))))</f>
        <v>0</v>
      </c>
      <c r="K6" s="55" t="str">
        <f aca="true" t="shared" si="2" ref="K6:K36">IF(I6&lt;=3,"ไม่ผ่าน",IF(I6&lt;=7,"ผ่าน",IF(I6&lt;=11,"ดี",IF(I6&gt;=12,"ดีเยี่ยม"))))</f>
        <v>ไม่ผ่าน</v>
      </c>
    </row>
    <row r="7" spans="1:11" s="9" customFormat="1" ht="13.5" customHeight="1">
      <c r="A7" s="29">
        <v>3</v>
      </c>
      <c r="B7" s="29">
        <v>16396</v>
      </c>
      <c r="C7" s="36" t="s">
        <v>204</v>
      </c>
      <c r="D7" s="4"/>
      <c r="E7" s="4"/>
      <c r="F7" s="4"/>
      <c r="G7" s="4"/>
      <c r="H7" s="7"/>
      <c r="I7" s="8">
        <f t="shared" si="0"/>
        <v>0</v>
      </c>
      <c r="J7" s="55" t="str">
        <f t="shared" si="1"/>
        <v>0</v>
      </c>
      <c r="K7" s="55" t="str">
        <f t="shared" si="2"/>
        <v>ไม่ผ่าน</v>
      </c>
    </row>
    <row r="8" spans="1:11" s="9" customFormat="1" ht="13.5" customHeight="1">
      <c r="A8" s="29">
        <v>4</v>
      </c>
      <c r="B8" s="29">
        <v>16397</v>
      </c>
      <c r="C8" s="36" t="s">
        <v>205</v>
      </c>
      <c r="D8" s="4"/>
      <c r="E8" s="4"/>
      <c r="F8" s="4"/>
      <c r="G8" s="4"/>
      <c r="H8" s="7"/>
      <c r="I8" s="8">
        <f t="shared" si="0"/>
        <v>0</v>
      </c>
      <c r="J8" s="55" t="str">
        <f t="shared" si="1"/>
        <v>0</v>
      </c>
      <c r="K8" s="55" t="str">
        <f t="shared" si="2"/>
        <v>ไม่ผ่าน</v>
      </c>
    </row>
    <row r="9" spans="1:11" s="9" customFormat="1" ht="13.5" customHeight="1">
      <c r="A9" s="29">
        <v>5</v>
      </c>
      <c r="B9" s="29">
        <v>16398</v>
      </c>
      <c r="C9" s="36" t="s">
        <v>206</v>
      </c>
      <c r="D9" s="4"/>
      <c r="E9" s="4"/>
      <c r="F9" s="4"/>
      <c r="G9" s="4"/>
      <c r="H9" s="7"/>
      <c r="I9" s="8">
        <f t="shared" si="0"/>
        <v>0</v>
      </c>
      <c r="J9" s="55" t="str">
        <f t="shared" si="1"/>
        <v>0</v>
      </c>
      <c r="K9" s="55" t="str">
        <f t="shared" si="2"/>
        <v>ไม่ผ่าน</v>
      </c>
    </row>
    <row r="10" spans="1:11" s="9" customFormat="1" ht="13.5" customHeight="1">
      <c r="A10" s="29">
        <v>6</v>
      </c>
      <c r="B10" s="29">
        <v>16937</v>
      </c>
      <c r="C10" s="16" t="s">
        <v>207</v>
      </c>
      <c r="D10" s="4"/>
      <c r="E10" s="4"/>
      <c r="F10" s="4"/>
      <c r="G10" s="4"/>
      <c r="H10" s="7"/>
      <c r="I10" s="8">
        <f t="shared" si="0"/>
        <v>0</v>
      </c>
      <c r="J10" s="55" t="str">
        <f t="shared" si="1"/>
        <v>0</v>
      </c>
      <c r="K10" s="55" t="str">
        <f t="shared" si="2"/>
        <v>ไม่ผ่าน</v>
      </c>
    </row>
    <row r="11" spans="1:11" s="9" customFormat="1" ht="13.5" customHeight="1">
      <c r="A11" s="29">
        <v>7</v>
      </c>
      <c r="B11" s="29">
        <v>16328</v>
      </c>
      <c r="C11" s="36" t="s">
        <v>208</v>
      </c>
      <c r="D11" s="4"/>
      <c r="E11" s="4"/>
      <c r="F11" s="4"/>
      <c r="G11" s="4"/>
      <c r="H11" s="7"/>
      <c r="I11" s="8">
        <f t="shared" si="0"/>
        <v>0</v>
      </c>
      <c r="J11" s="55" t="str">
        <f t="shared" si="1"/>
        <v>0</v>
      </c>
      <c r="K11" s="55" t="str">
        <f t="shared" si="2"/>
        <v>ไม่ผ่าน</v>
      </c>
    </row>
    <row r="12" spans="1:11" s="9" customFormat="1" ht="13.5" customHeight="1">
      <c r="A12" s="29">
        <v>8</v>
      </c>
      <c r="B12" s="29">
        <v>16329</v>
      </c>
      <c r="C12" s="36" t="s">
        <v>209</v>
      </c>
      <c r="D12" s="4"/>
      <c r="E12" s="4"/>
      <c r="F12" s="4"/>
      <c r="G12" s="4"/>
      <c r="H12" s="7"/>
      <c r="I12" s="8">
        <f t="shared" si="0"/>
        <v>0</v>
      </c>
      <c r="J12" s="55" t="str">
        <f t="shared" si="1"/>
        <v>0</v>
      </c>
      <c r="K12" s="55" t="str">
        <f t="shared" si="2"/>
        <v>ไม่ผ่าน</v>
      </c>
    </row>
    <row r="13" spans="1:11" s="9" customFormat="1" ht="13.5" customHeight="1">
      <c r="A13" s="29">
        <v>9</v>
      </c>
      <c r="B13" s="29">
        <v>16330</v>
      </c>
      <c r="C13" s="36" t="s">
        <v>210</v>
      </c>
      <c r="D13" s="4"/>
      <c r="E13" s="4"/>
      <c r="F13" s="4"/>
      <c r="G13" s="4"/>
      <c r="H13" s="7"/>
      <c r="I13" s="8">
        <f t="shared" si="0"/>
        <v>0</v>
      </c>
      <c r="J13" s="55" t="str">
        <f t="shared" si="1"/>
        <v>0</v>
      </c>
      <c r="K13" s="55" t="str">
        <f t="shared" si="2"/>
        <v>ไม่ผ่าน</v>
      </c>
    </row>
    <row r="14" spans="1:11" s="9" customFormat="1" ht="13.5" customHeight="1">
      <c r="A14" s="29">
        <v>10</v>
      </c>
      <c r="B14" s="29">
        <v>16331</v>
      </c>
      <c r="C14" s="36" t="s">
        <v>211</v>
      </c>
      <c r="D14" s="4"/>
      <c r="E14" s="4"/>
      <c r="F14" s="4"/>
      <c r="G14" s="4"/>
      <c r="H14" s="7"/>
      <c r="I14" s="8">
        <f t="shared" si="0"/>
        <v>0</v>
      </c>
      <c r="J14" s="55" t="str">
        <f t="shared" si="1"/>
        <v>0</v>
      </c>
      <c r="K14" s="55" t="str">
        <f t="shared" si="2"/>
        <v>ไม่ผ่าน</v>
      </c>
    </row>
    <row r="15" spans="1:11" s="9" customFormat="1" ht="13.5" customHeight="1">
      <c r="A15" s="29">
        <v>11</v>
      </c>
      <c r="B15" s="29">
        <v>16332</v>
      </c>
      <c r="C15" s="36" t="s">
        <v>212</v>
      </c>
      <c r="D15" s="4"/>
      <c r="E15" s="4"/>
      <c r="F15" s="4"/>
      <c r="G15" s="4"/>
      <c r="H15" s="7"/>
      <c r="I15" s="8">
        <f t="shared" si="0"/>
        <v>0</v>
      </c>
      <c r="J15" s="55" t="str">
        <f t="shared" si="1"/>
        <v>0</v>
      </c>
      <c r="K15" s="55" t="str">
        <f t="shared" si="2"/>
        <v>ไม่ผ่าน</v>
      </c>
    </row>
    <row r="16" spans="1:11" s="9" customFormat="1" ht="13.5" customHeight="1">
      <c r="A16" s="29">
        <v>12</v>
      </c>
      <c r="B16" s="29">
        <v>16333</v>
      </c>
      <c r="C16" s="35" t="s">
        <v>213</v>
      </c>
      <c r="D16" s="4"/>
      <c r="E16" s="4"/>
      <c r="F16" s="4"/>
      <c r="G16" s="4"/>
      <c r="H16" s="7"/>
      <c r="I16" s="8">
        <f t="shared" si="0"/>
        <v>0</v>
      </c>
      <c r="J16" s="55" t="str">
        <f t="shared" si="1"/>
        <v>0</v>
      </c>
      <c r="K16" s="55" t="str">
        <f t="shared" si="2"/>
        <v>ไม่ผ่าน</v>
      </c>
    </row>
    <row r="17" spans="1:11" s="9" customFormat="1" ht="13.5" customHeight="1">
      <c r="A17" s="29">
        <v>13</v>
      </c>
      <c r="B17" s="29">
        <v>16334</v>
      </c>
      <c r="C17" s="61" t="s">
        <v>214</v>
      </c>
      <c r="D17" s="4"/>
      <c r="E17" s="4"/>
      <c r="F17" s="4"/>
      <c r="G17" s="4"/>
      <c r="H17" s="7"/>
      <c r="I17" s="8">
        <f t="shared" si="0"/>
        <v>0</v>
      </c>
      <c r="J17" s="55" t="str">
        <f t="shared" si="1"/>
        <v>0</v>
      </c>
      <c r="K17" s="55" t="str">
        <f t="shared" si="2"/>
        <v>ไม่ผ่าน</v>
      </c>
    </row>
    <row r="18" spans="1:11" s="9" customFormat="1" ht="13.5" customHeight="1">
      <c r="A18" s="29">
        <v>14</v>
      </c>
      <c r="B18" s="29">
        <v>16336</v>
      </c>
      <c r="C18" s="59" t="s">
        <v>215</v>
      </c>
      <c r="D18" s="4"/>
      <c r="E18" s="4"/>
      <c r="F18" s="4"/>
      <c r="G18" s="4"/>
      <c r="H18" s="7"/>
      <c r="I18" s="8">
        <f t="shared" si="0"/>
        <v>0</v>
      </c>
      <c r="J18" s="55" t="str">
        <f t="shared" si="1"/>
        <v>0</v>
      </c>
      <c r="K18" s="55" t="str">
        <f t="shared" si="2"/>
        <v>ไม่ผ่าน</v>
      </c>
    </row>
    <row r="19" spans="1:11" s="9" customFormat="1" ht="13.5" customHeight="1">
      <c r="A19" s="29">
        <v>15</v>
      </c>
      <c r="B19" s="29">
        <v>16924</v>
      </c>
      <c r="C19" s="36" t="s">
        <v>216</v>
      </c>
      <c r="D19" s="4"/>
      <c r="E19" s="4"/>
      <c r="F19" s="4"/>
      <c r="G19" s="4"/>
      <c r="H19" s="7"/>
      <c r="I19" s="8">
        <f t="shared" si="0"/>
        <v>0</v>
      </c>
      <c r="J19" s="55" t="str">
        <f t="shared" si="1"/>
        <v>0</v>
      </c>
      <c r="K19" s="55" t="str">
        <f t="shared" si="2"/>
        <v>ไม่ผ่าน</v>
      </c>
    </row>
    <row r="20" spans="1:11" s="9" customFormat="1" ht="13.5" customHeight="1">
      <c r="A20" s="29">
        <v>16</v>
      </c>
      <c r="B20" s="29">
        <v>16925</v>
      </c>
      <c r="C20" s="16" t="s">
        <v>217</v>
      </c>
      <c r="D20" s="4"/>
      <c r="E20" s="4"/>
      <c r="F20" s="4"/>
      <c r="G20" s="4"/>
      <c r="H20" s="7"/>
      <c r="I20" s="8">
        <f t="shared" si="0"/>
        <v>0</v>
      </c>
      <c r="J20" s="55" t="str">
        <f t="shared" si="1"/>
        <v>0</v>
      </c>
      <c r="K20" s="55" t="str">
        <f t="shared" si="2"/>
        <v>ไม่ผ่าน</v>
      </c>
    </row>
    <row r="21" spans="1:11" s="9" customFormat="1" ht="13.5" customHeight="1">
      <c r="A21" s="29">
        <v>17</v>
      </c>
      <c r="B21" s="29">
        <v>16933</v>
      </c>
      <c r="C21" s="36" t="s">
        <v>218</v>
      </c>
      <c r="D21" s="4"/>
      <c r="E21" s="4"/>
      <c r="F21" s="4"/>
      <c r="G21" s="4"/>
      <c r="H21" s="7"/>
      <c r="I21" s="8">
        <f t="shared" si="0"/>
        <v>0</v>
      </c>
      <c r="J21" s="55" t="str">
        <f t="shared" si="1"/>
        <v>0</v>
      </c>
      <c r="K21" s="55" t="str">
        <f t="shared" si="2"/>
        <v>ไม่ผ่าน</v>
      </c>
    </row>
    <row r="22" spans="1:11" s="9" customFormat="1" ht="13.5" customHeight="1">
      <c r="A22" s="29">
        <v>18</v>
      </c>
      <c r="B22" s="29">
        <v>16318</v>
      </c>
      <c r="C22" s="36" t="s">
        <v>219</v>
      </c>
      <c r="D22" s="4"/>
      <c r="E22" s="4"/>
      <c r="F22" s="4"/>
      <c r="G22" s="4"/>
      <c r="H22" s="7"/>
      <c r="I22" s="8">
        <f t="shared" si="0"/>
        <v>0</v>
      </c>
      <c r="J22" s="55" t="str">
        <f t="shared" si="1"/>
        <v>0</v>
      </c>
      <c r="K22" s="55" t="str">
        <f t="shared" si="2"/>
        <v>ไม่ผ่าน</v>
      </c>
    </row>
    <row r="23" spans="1:11" s="9" customFormat="1" ht="17.25" customHeight="1">
      <c r="A23" s="29">
        <v>19</v>
      </c>
      <c r="B23" s="29">
        <v>16319</v>
      </c>
      <c r="C23" s="16" t="s">
        <v>220</v>
      </c>
      <c r="D23" s="4"/>
      <c r="E23" s="4"/>
      <c r="F23" s="4"/>
      <c r="G23" s="4"/>
      <c r="H23" s="7"/>
      <c r="I23" s="8">
        <f t="shared" si="0"/>
        <v>0</v>
      </c>
      <c r="J23" s="55" t="str">
        <f t="shared" si="1"/>
        <v>0</v>
      </c>
      <c r="K23" s="55" t="str">
        <f t="shared" si="2"/>
        <v>ไม่ผ่าน</v>
      </c>
    </row>
    <row r="24" spans="1:11" s="9" customFormat="1" ht="17.25" customHeight="1">
      <c r="A24" s="29">
        <v>20</v>
      </c>
      <c r="B24" s="29">
        <v>16320</v>
      </c>
      <c r="C24" s="16" t="s">
        <v>221</v>
      </c>
      <c r="D24" s="4"/>
      <c r="E24" s="4"/>
      <c r="F24" s="4"/>
      <c r="G24" s="4"/>
      <c r="H24" s="7"/>
      <c r="I24" s="8">
        <f t="shared" si="0"/>
        <v>0</v>
      </c>
      <c r="J24" s="55" t="str">
        <f t="shared" si="1"/>
        <v>0</v>
      </c>
      <c r="K24" s="55" t="str">
        <f t="shared" si="2"/>
        <v>ไม่ผ่าน</v>
      </c>
    </row>
    <row r="25" spans="1:11" s="9" customFormat="1" ht="17.25" customHeight="1">
      <c r="A25" s="29">
        <v>21</v>
      </c>
      <c r="B25" s="29">
        <v>16321</v>
      </c>
      <c r="C25" s="16" t="s">
        <v>222</v>
      </c>
      <c r="D25" s="4"/>
      <c r="E25" s="4"/>
      <c r="F25" s="4"/>
      <c r="G25" s="4"/>
      <c r="H25" s="7"/>
      <c r="I25" s="8">
        <f t="shared" si="0"/>
        <v>0</v>
      </c>
      <c r="J25" s="55" t="str">
        <f t="shared" si="1"/>
        <v>0</v>
      </c>
      <c r="K25" s="55" t="str">
        <f t="shared" si="2"/>
        <v>ไม่ผ่าน</v>
      </c>
    </row>
    <row r="26" spans="1:11" s="9" customFormat="1" ht="17.25" customHeight="1">
      <c r="A26" s="29">
        <v>22</v>
      </c>
      <c r="B26" s="29">
        <v>16323</v>
      </c>
      <c r="C26" s="16" t="s">
        <v>223</v>
      </c>
      <c r="D26" s="4"/>
      <c r="E26" s="4"/>
      <c r="F26" s="4"/>
      <c r="G26" s="4"/>
      <c r="H26" s="7"/>
      <c r="I26" s="8">
        <f t="shared" si="0"/>
        <v>0</v>
      </c>
      <c r="J26" s="55" t="str">
        <f t="shared" si="1"/>
        <v>0</v>
      </c>
      <c r="K26" s="55" t="str">
        <f t="shared" si="2"/>
        <v>ไม่ผ่าน</v>
      </c>
    </row>
    <row r="27" spans="1:11" s="9" customFormat="1" ht="17.25" customHeight="1">
      <c r="A27" s="29">
        <v>23</v>
      </c>
      <c r="B27" s="29">
        <v>16324</v>
      </c>
      <c r="C27" s="16" t="s">
        <v>224</v>
      </c>
      <c r="D27" s="4"/>
      <c r="E27" s="4"/>
      <c r="F27" s="4"/>
      <c r="G27" s="4"/>
      <c r="H27" s="7"/>
      <c r="I27" s="8">
        <f t="shared" si="0"/>
        <v>0</v>
      </c>
      <c r="J27" s="55" t="str">
        <f t="shared" si="1"/>
        <v>0</v>
      </c>
      <c r="K27" s="55" t="str">
        <f t="shared" si="2"/>
        <v>ไม่ผ่าน</v>
      </c>
    </row>
    <row r="28" spans="1:11" s="9" customFormat="1" ht="17.25" customHeight="1">
      <c r="A28" s="29">
        <v>24</v>
      </c>
      <c r="B28" s="29">
        <v>16325</v>
      </c>
      <c r="C28" s="16" t="s">
        <v>233</v>
      </c>
      <c r="D28" s="4"/>
      <c r="E28" s="4"/>
      <c r="F28" s="4"/>
      <c r="G28" s="4"/>
      <c r="H28" s="7"/>
      <c r="I28" s="8">
        <f t="shared" si="0"/>
        <v>0</v>
      </c>
      <c r="J28" s="55" t="str">
        <f t="shared" si="1"/>
        <v>0</v>
      </c>
      <c r="K28" s="55" t="str">
        <f t="shared" si="2"/>
        <v>ไม่ผ่าน</v>
      </c>
    </row>
    <row r="29" spans="1:11" s="9" customFormat="1" ht="17.25" customHeight="1">
      <c r="A29" s="29">
        <v>25</v>
      </c>
      <c r="B29" s="29">
        <v>16327</v>
      </c>
      <c r="C29" s="16" t="s">
        <v>225</v>
      </c>
      <c r="D29" s="4"/>
      <c r="E29" s="4"/>
      <c r="F29" s="4"/>
      <c r="G29" s="4"/>
      <c r="H29" s="7"/>
      <c r="I29" s="8">
        <f t="shared" si="0"/>
        <v>0</v>
      </c>
      <c r="J29" s="55" t="str">
        <f t="shared" si="1"/>
        <v>0</v>
      </c>
      <c r="K29" s="55" t="str">
        <f t="shared" si="2"/>
        <v>ไม่ผ่าน</v>
      </c>
    </row>
    <row r="30" spans="1:11" s="9" customFormat="1" ht="17.25" customHeight="1">
      <c r="A30" s="29">
        <v>26</v>
      </c>
      <c r="B30" s="29">
        <v>16337</v>
      </c>
      <c r="C30" s="36" t="s">
        <v>226</v>
      </c>
      <c r="D30" s="4"/>
      <c r="E30" s="4"/>
      <c r="F30" s="4"/>
      <c r="G30" s="4"/>
      <c r="H30" s="7"/>
      <c r="I30" s="8">
        <f t="shared" si="0"/>
        <v>0</v>
      </c>
      <c r="J30" s="55" t="str">
        <f t="shared" si="1"/>
        <v>0</v>
      </c>
      <c r="K30" s="55" t="str">
        <f t="shared" si="2"/>
        <v>ไม่ผ่าน</v>
      </c>
    </row>
    <row r="31" spans="1:11" s="9" customFormat="1" ht="17.25" customHeight="1">
      <c r="A31" s="29">
        <v>27</v>
      </c>
      <c r="B31" s="29">
        <v>16339</v>
      </c>
      <c r="C31" s="16" t="s">
        <v>227</v>
      </c>
      <c r="D31" s="4"/>
      <c r="E31" s="4"/>
      <c r="F31" s="4"/>
      <c r="G31" s="4"/>
      <c r="H31" s="7"/>
      <c r="I31" s="8">
        <f t="shared" si="0"/>
        <v>0</v>
      </c>
      <c r="J31" s="55" t="str">
        <f t="shared" si="1"/>
        <v>0</v>
      </c>
      <c r="K31" s="57" t="str">
        <f t="shared" si="2"/>
        <v>ไม่ผ่าน</v>
      </c>
    </row>
    <row r="32" spans="1:11" s="9" customFormat="1" ht="17.25" customHeight="1">
      <c r="A32" s="29">
        <v>28</v>
      </c>
      <c r="B32" s="29">
        <v>16340</v>
      </c>
      <c r="C32" s="16" t="s">
        <v>228</v>
      </c>
      <c r="D32" s="4"/>
      <c r="E32" s="4"/>
      <c r="F32" s="4"/>
      <c r="G32" s="4"/>
      <c r="H32" s="7"/>
      <c r="I32" s="8">
        <f t="shared" si="0"/>
        <v>0</v>
      </c>
      <c r="J32" s="55" t="str">
        <f t="shared" si="1"/>
        <v>0</v>
      </c>
      <c r="K32" s="57" t="str">
        <f t="shared" si="2"/>
        <v>ไม่ผ่าน</v>
      </c>
    </row>
    <row r="33" spans="1:11" s="9" customFormat="1" ht="17.25" customHeight="1">
      <c r="A33" s="29">
        <v>29</v>
      </c>
      <c r="B33" s="29">
        <v>16341</v>
      </c>
      <c r="C33" s="36" t="s">
        <v>229</v>
      </c>
      <c r="D33" s="4"/>
      <c r="E33" s="4"/>
      <c r="F33" s="4"/>
      <c r="G33" s="4"/>
      <c r="H33" s="7"/>
      <c r="I33" s="8">
        <f t="shared" si="0"/>
        <v>0</v>
      </c>
      <c r="J33" s="55" t="str">
        <f>IF(I33&lt;=3,"0",IF(I33&lt;=7,"1",IF(I33&lt;=11,"2",IF(I33&gt;=12,"3"))))</f>
        <v>0</v>
      </c>
      <c r="K33" s="57" t="str">
        <f t="shared" si="2"/>
        <v>ไม่ผ่าน</v>
      </c>
    </row>
    <row r="34" spans="1:11" s="9" customFormat="1" ht="17.25" customHeight="1">
      <c r="A34" s="29">
        <v>30</v>
      </c>
      <c r="B34" s="29">
        <v>16342</v>
      </c>
      <c r="C34" s="36" t="s">
        <v>230</v>
      </c>
      <c r="D34" s="4"/>
      <c r="E34" s="4"/>
      <c r="F34" s="4"/>
      <c r="G34" s="4"/>
      <c r="H34" s="7"/>
      <c r="I34" s="8">
        <f t="shared" si="0"/>
        <v>0</v>
      </c>
      <c r="J34" s="57" t="str">
        <f t="shared" si="1"/>
        <v>0</v>
      </c>
      <c r="K34" s="57" t="str">
        <f t="shared" si="2"/>
        <v>ไม่ผ่าน</v>
      </c>
    </row>
    <row r="35" spans="1:11" s="9" customFormat="1" ht="17.25" customHeight="1">
      <c r="A35" s="29">
        <v>31</v>
      </c>
      <c r="B35" s="29">
        <v>16343</v>
      </c>
      <c r="C35" s="16" t="s">
        <v>231</v>
      </c>
      <c r="D35" s="4"/>
      <c r="E35" s="4"/>
      <c r="F35" s="4"/>
      <c r="G35" s="4"/>
      <c r="H35" s="7"/>
      <c r="I35" s="8">
        <f t="shared" si="0"/>
        <v>0</v>
      </c>
      <c r="J35" s="57" t="str">
        <f t="shared" si="1"/>
        <v>0</v>
      </c>
      <c r="K35" s="57" t="str">
        <f t="shared" si="2"/>
        <v>ไม่ผ่าน</v>
      </c>
    </row>
    <row r="36" spans="1:11" s="9" customFormat="1" ht="17.25" customHeight="1">
      <c r="A36" s="29">
        <v>32</v>
      </c>
      <c r="B36" s="29">
        <v>16418</v>
      </c>
      <c r="C36" s="16" t="s">
        <v>232</v>
      </c>
      <c r="D36" s="4"/>
      <c r="E36" s="4"/>
      <c r="F36" s="4"/>
      <c r="G36" s="4"/>
      <c r="H36" s="7"/>
      <c r="I36" s="8">
        <f t="shared" si="0"/>
        <v>0</v>
      </c>
      <c r="J36" s="57" t="str">
        <f t="shared" si="1"/>
        <v>0</v>
      </c>
      <c r="K36" s="57" t="str">
        <f t="shared" si="2"/>
        <v>ไม่ผ่าน</v>
      </c>
    </row>
    <row r="37" spans="1:11" s="9" customFormat="1" ht="5.25" customHeight="1">
      <c r="A37" s="51"/>
      <c r="B37" s="51"/>
      <c r="C37" s="38"/>
      <c r="D37" s="49"/>
      <c r="E37" s="49"/>
      <c r="F37" s="49"/>
      <c r="G37" s="49"/>
      <c r="H37" s="49"/>
      <c r="I37" s="50"/>
      <c r="J37" s="31"/>
      <c r="K37" s="31"/>
    </row>
    <row r="38" spans="1:11" s="1" customFormat="1" ht="19.5" customHeight="1">
      <c r="A38" s="47"/>
      <c r="B38" s="47"/>
      <c r="C38" s="2" t="s">
        <v>2</v>
      </c>
      <c r="D38" s="45">
        <f>COUNTIF(J5:J36,3)</f>
        <v>0</v>
      </c>
      <c r="E38" s="45">
        <f>COUNTIF(J5:J36,2)</f>
        <v>0</v>
      </c>
      <c r="F38" s="45">
        <f>COUNTIF(J5:J36,1)</f>
        <v>0</v>
      </c>
      <c r="G38" s="45">
        <f>COUNTIF(J5:J36,0)</f>
        <v>32</v>
      </c>
      <c r="H38" s="40"/>
      <c r="I38" s="2"/>
      <c r="J38" s="2"/>
      <c r="K38" s="2"/>
    </row>
    <row r="39" spans="1:11" s="1" customFormat="1" ht="19.5" customHeight="1">
      <c r="A39" s="47"/>
      <c r="B39" s="47"/>
      <c r="C39" s="2" t="s">
        <v>13</v>
      </c>
      <c r="D39" s="66">
        <f>(D38*100)/32</f>
        <v>0</v>
      </c>
      <c r="E39" s="66"/>
      <c r="F39" s="40"/>
      <c r="G39" s="40"/>
      <c r="H39" s="40"/>
      <c r="I39" s="40" t="s">
        <v>18</v>
      </c>
      <c r="J39" s="2"/>
      <c r="K39" s="55">
        <f>(F38*100)/32</f>
        <v>0</v>
      </c>
    </row>
    <row r="40" spans="1:11" s="1" customFormat="1" ht="18" customHeight="1">
      <c r="A40" s="47"/>
      <c r="B40" s="47"/>
      <c r="C40" s="2" t="s">
        <v>14</v>
      </c>
      <c r="D40" s="66">
        <f>(E38*100)/32</f>
        <v>0</v>
      </c>
      <c r="E40" s="66"/>
      <c r="F40" s="40"/>
      <c r="G40" s="40"/>
      <c r="H40" s="40"/>
      <c r="I40" s="40" t="s">
        <v>19</v>
      </c>
      <c r="J40" s="2"/>
      <c r="K40" s="55">
        <f>(G38*100)/32</f>
        <v>100</v>
      </c>
    </row>
    <row r="41" spans="1:11" s="1" customFormat="1" ht="13.5" customHeight="1">
      <c r="A41" s="47"/>
      <c r="B41" s="47"/>
      <c r="C41" s="2"/>
      <c r="D41" s="40"/>
      <c r="E41" s="56"/>
      <c r="F41" s="40"/>
      <c r="G41" s="40"/>
      <c r="H41" s="40"/>
      <c r="I41" s="40"/>
      <c r="J41" s="2"/>
      <c r="K41" s="56"/>
    </row>
    <row r="42" spans="1:11" s="1" customFormat="1" ht="18" customHeight="1">
      <c r="A42" s="47"/>
      <c r="B42" s="47"/>
      <c r="C42" s="2" t="s">
        <v>15</v>
      </c>
      <c r="D42" s="40"/>
      <c r="E42" s="40"/>
      <c r="F42" s="40"/>
      <c r="G42" s="2" t="s">
        <v>20</v>
      </c>
      <c r="H42" s="40"/>
      <c r="I42" s="2"/>
      <c r="J42" s="2"/>
      <c r="K42" s="2"/>
    </row>
    <row r="43" spans="1:11" s="1" customFormat="1" ht="21">
      <c r="A43" s="47"/>
      <c r="B43" s="47"/>
      <c r="C43" s="2" t="s">
        <v>16</v>
      </c>
      <c r="D43" s="40"/>
      <c r="E43" s="40"/>
      <c r="F43" s="40"/>
      <c r="G43" s="2" t="s">
        <v>25</v>
      </c>
      <c r="H43" s="40"/>
      <c r="I43" s="2"/>
      <c r="J43" s="2"/>
      <c r="K43" s="2"/>
    </row>
    <row r="44" spans="1:11" s="1" customFormat="1" ht="18.75" customHeight="1">
      <c r="A44" s="47"/>
      <c r="B44" s="47"/>
      <c r="C44" s="2" t="s">
        <v>26</v>
      </c>
      <c r="D44" s="40"/>
      <c r="E44" s="40"/>
      <c r="F44" s="40"/>
      <c r="G44" s="2" t="s">
        <v>21</v>
      </c>
      <c r="H44" s="40"/>
      <c r="I44" s="2"/>
      <c r="J44" s="2"/>
      <c r="K44" s="2"/>
    </row>
  </sheetData>
  <sheetProtection/>
  <mergeCells count="11">
    <mergeCell ref="I3:I4"/>
    <mergeCell ref="J3:J4"/>
    <mergeCell ref="K3:K4"/>
    <mergeCell ref="D39:E39"/>
    <mergeCell ref="D40:E40"/>
    <mergeCell ref="C1:G1"/>
    <mergeCell ref="A2:K2"/>
    <mergeCell ref="A3:A4"/>
    <mergeCell ref="B3:B4"/>
    <mergeCell ref="C3:C4"/>
    <mergeCell ref="D3:H3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zoomScalePageLayoutView="0" workbookViewId="0" topLeftCell="A19">
      <selection activeCell="D41" sqref="D41:E41"/>
    </sheetView>
  </sheetViews>
  <sheetFormatPr defaultColWidth="9.140625" defaultRowHeight="15"/>
  <cols>
    <col min="1" max="1" width="4.421875" style="48" customWidth="1"/>
    <col min="2" max="2" width="9.00390625" style="48" customWidth="1"/>
    <col min="3" max="3" width="26.421875" style="0" customWidth="1"/>
    <col min="4" max="8" width="3.7109375" style="0" customWidth="1"/>
    <col min="9" max="9" width="7.00390625" style="0" customWidth="1"/>
    <col min="10" max="10" width="7.57421875" style="0" customWidth="1"/>
    <col min="11" max="11" width="8.7109375" style="0" customWidth="1"/>
  </cols>
  <sheetData>
    <row r="1" spans="1:11" s="1" customFormat="1" ht="20.25" customHeight="1">
      <c r="A1" s="46"/>
      <c r="B1" s="46"/>
      <c r="C1" s="67" t="s">
        <v>30</v>
      </c>
      <c r="D1" s="67"/>
      <c r="E1" s="67"/>
      <c r="F1" s="67"/>
      <c r="G1" s="67"/>
      <c r="H1" s="15"/>
      <c r="I1" s="15"/>
      <c r="J1" s="15"/>
      <c r="K1" s="15"/>
    </row>
    <row r="2" spans="1:11" s="1" customFormat="1" ht="18.75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19.5" customHeight="1">
      <c r="A3" s="73" t="s">
        <v>3</v>
      </c>
      <c r="B3" s="70" t="s">
        <v>4</v>
      </c>
      <c r="C3" s="79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s="1" customFormat="1" ht="51.75" customHeight="1">
      <c r="A4" s="73"/>
      <c r="B4" s="72"/>
      <c r="C4" s="80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s="9" customFormat="1" ht="13.5" customHeight="1">
      <c r="A5" s="29">
        <v>1</v>
      </c>
      <c r="B5" s="29">
        <v>16344</v>
      </c>
      <c r="C5" s="36" t="s">
        <v>234</v>
      </c>
      <c r="D5" s="4"/>
      <c r="E5" s="4"/>
      <c r="F5" s="4"/>
      <c r="G5" s="4"/>
      <c r="H5" s="7"/>
      <c r="I5" s="8">
        <f aca="true" t="shared" si="0" ref="I5:I38">SUM(D5,E5,F5,G5,H5)</f>
        <v>0</v>
      </c>
      <c r="J5" s="55" t="str">
        <f>IF(I5&lt;=3,"0",IF(I5&lt;=7,"1",IF(I5&lt;=11,"2",IF(I5&gt;=12,"3"))))</f>
        <v>0</v>
      </c>
      <c r="K5" s="55" t="str">
        <f>IF(I5&lt;=3,"ไม่ผ่าน",IF(I5&lt;=7,"ผ่าน",IF(I5&lt;=11,"ดี",IF(I5&gt;=12,"ดีเยี่ยม"))))</f>
        <v>ไม่ผ่าน</v>
      </c>
    </row>
    <row r="6" spans="1:11" s="9" customFormat="1" ht="13.5" customHeight="1">
      <c r="A6" s="29">
        <v>2</v>
      </c>
      <c r="B6" s="29">
        <v>16345</v>
      </c>
      <c r="C6" s="36" t="s">
        <v>235</v>
      </c>
      <c r="D6" s="4"/>
      <c r="E6" s="4"/>
      <c r="F6" s="4"/>
      <c r="G6" s="4"/>
      <c r="H6" s="7"/>
      <c r="I6" s="8">
        <f t="shared" si="0"/>
        <v>0</v>
      </c>
      <c r="J6" s="55" t="str">
        <f aca="true" t="shared" si="1" ref="J6:J38">IF(I6&lt;=3,"0",IF(I6&lt;=7,"1",IF(I6&lt;=11,"2",IF(I6&gt;=12,"3"))))</f>
        <v>0</v>
      </c>
      <c r="K6" s="55" t="str">
        <f aca="true" t="shared" si="2" ref="K6:K38">IF(I6&lt;=3,"ไม่ผ่าน",IF(I6&lt;=7,"ผ่าน",IF(I6&lt;=11,"ดี",IF(I6&gt;=12,"ดีเยี่ยม"))))</f>
        <v>ไม่ผ่าน</v>
      </c>
    </row>
    <row r="7" spans="1:11" s="9" customFormat="1" ht="13.5" customHeight="1">
      <c r="A7" s="29">
        <v>3</v>
      </c>
      <c r="B7" s="29">
        <v>16346</v>
      </c>
      <c r="C7" s="36" t="s">
        <v>236</v>
      </c>
      <c r="D7" s="4"/>
      <c r="E7" s="4"/>
      <c r="F7" s="4"/>
      <c r="G7" s="4"/>
      <c r="H7" s="7"/>
      <c r="I7" s="8">
        <f t="shared" si="0"/>
        <v>0</v>
      </c>
      <c r="J7" s="55" t="str">
        <f t="shared" si="1"/>
        <v>0</v>
      </c>
      <c r="K7" s="55" t="str">
        <f t="shared" si="2"/>
        <v>ไม่ผ่าน</v>
      </c>
    </row>
    <row r="8" spans="1:11" s="9" customFormat="1" ht="13.5" customHeight="1">
      <c r="A8" s="29">
        <v>4</v>
      </c>
      <c r="B8" s="29">
        <v>16347</v>
      </c>
      <c r="C8" s="36" t="s">
        <v>237</v>
      </c>
      <c r="D8" s="4"/>
      <c r="E8" s="4"/>
      <c r="F8" s="4"/>
      <c r="G8" s="4"/>
      <c r="H8" s="7"/>
      <c r="I8" s="8">
        <f t="shared" si="0"/>
        <v>0</v>
      </c>
      <c r="J8" s="55" t="str">
        <f t="shared" si="1"/>
        <v>0</v>
      </c>
      <c r="K8" s="55" t="str">
        <f t="shared" si="2"/>
        <v>ไม่ผ่าน</v>
      </c>
    </row>
    <row r="9" spans="1:11" s="9" customFormat="1" ht="13.5" customHeight="1">
      <c r="A9" s="29">
        <v>5</v>
      </c>
      <c r="B9" s="29">
        <v>16348</v>
      </c>
      <c r="C9" s="36" t="s">
        <v>238</v>
      </c>
      <c r="D9" s="4"/>
      <c r="E9" s="4"/>
      <c r="F9" s="4"/>
      <c r="G9" s="4"/>
      <c r="H9" s="7"/>
      <c r="I9" s="8">
        <f t="shared" si="0"/>
        <v>0</v>
      </c>
      <c r="J9" s="55" t="str">
        <f t="shared" si="1"/>
        <v>0</v>
      </c>
      <c r="K9" s="55" t="str">
        <f t="shared" si="2"/>
        <v>ไม่ผ่าน</v>
      </c>
    </row>
    <row r="10" spans="1:11" s="9" customFormat="1" ht="13.5" customHeight="1">
      <c r="A10" s="29">
        <v>6</v>
      </c>
      <c r="B10" s="29">
        <v>16349</v>
      </c>
      <c r="C10" s="36" t="s">
        <v>239</v>
      </c>
      <c r="D10" s="4"/>
      <c r="E10" s="4"/>
      <c r="F10" s="4"/>
      <c r="G10" s="4"/>
      <c r="H10" s="7"/>
      <c r="I10" s="8">
        <f t="shared" si="0"/>
        <v>0</v>
      </c>
      <c r="J10" s="55" t="str">
        <f t="shared" si="1"/>
        <v>0</v>
      </c>
      <c r="K10" s="55" t="str">
        <f t="shared" si="2"/>
        <v>ไม่ผ่าน</v>
      </c>
    </row>
    <row r="11" spans="1:11" s="9" customFormat="1" ht="13.5" customHeight="1">
      <c r="A11" s="29">
        <v>7</v>
      </c>
      <c r="B11" s="29">
        <v>16350</v>
      </c>
      <c r="C11" s="36" t="s">
        <v>240</v>
      </c>
      <c r="D11" s="4"/>
      <c r="E11" s="4"/>
      <c r="F11" s="4"/>
      <c r="G11" s="4"/>
      <c r="H11" s="7"/>
      <c r="I11" s="8">
        <f t="shared" si="0"/>
        <v>0</v>
      </c>
      <c r="J11" s="55" t="str">
        <f t="shared" si="1"/>
        <v>0</v>
      </c>
      <c r="K11" s="55" t="str">
        <f t="shared" si="2"/>
        <v>ไม่ผ่าน</v>
      </c>
    </row>
    <row r="12" spans="1:11" s="9" customFormat="1" ht="13.5" customHeight="1">
      <c r="A12" s="29">
        <v>8</v>
      </c>
      <c r="B12" s="29">
        <v>16351</v>
      </c>
      <c r="C12" s="36" t="s">
        <v>241</v>
      </c>
      <c r="D12" s="4"/>
      <c r="E12" s="4"/>
      <c r="F12" s="4"/>
      <c r="G12" s="4"/>
      <c r="H12" s="7"/>
      <c r="I12" s="8">
        <f t="shared" si="0"/>
        <v>0</v>
      </c>
      <c r="J12" s="55" t="str">
        <f t="shared" si="1"/>
        <v>0</v>
      </c>
      <c r="K12" s="55" t="str">
        <f t="shared" si="2"/>
        <v>ไม่ผ่าน</v>
      </c>
    </row>
    <row r="13" spans="1:11" s="9" customFormat="1" ht="13.5" customHeight="1">
      <c r="A13" s="29">
        <v>9</v>
      </c>
      <c r="B13" s="29">
        <v>16352</v>
      </c>
      <c r="C13" s="36" t="s">
        <v>242</v>
      </c>
      <c r="D13" s="4"/>
      <c r="E13" s="4"/>
      <c r="F13" s="4"/>
      <c r="G13" s="4"/>
      <c r="H13" s="7"/>
      <c r="I13" s="8">
        <f t="shared" si="0"/>
        <v>0</v>
      </c>
      <c r="J13" s="55" t="str">
        <f t="shared" si="1"/>
        <v>0</v>
      </c>
      <c r="K13" s="55" t="str">
        <f t="shared" si="2"/>
        <v>ไม่ผ่าน</v>
      </c>
    </row>
    <row r="14" spans="1:11" s="9" customFormat="1" ht="13.5" customHeight="1">
      <c r="A14" s="29">
        <v>10</v>
      </c>
      <c r="B14" s="29">
        <v>16180</v>
      </c>
      <c r="C14" s="36" t="s">
        <v>243</v>
      </c>
      <c r="D14" s="4"/>
      <c r="E14" s="4"/>
      <c r="F14" s="4"/>
      <c r="G14" s="4"/>
      <c r="H14" s="7"/>
      <c r="I14" s="8">
        <f t="shared" si="0"/>
        <v>0</v>
      </c>
      <c r="J14" s="55" t="str">
        <f t="shared" si="1"/>
        <v>0</v>
      </c>
      <c r="K14" s="55" t="str">
        <f t="shared" si="2"/>
        <v>ไม่ผ่าน</v>
      </c>
    </row>
    <row r="15" spans="1:11" s="9" customFormat="1" ht="15" customHeight="1">
      <c r="A15" s="29">
        <v>11</v>
      </c>
      <c r="B15" s="29">
        <v>16361</v>
      </c>
      <c r="C15" s="36" t="s">
        <v>244</v>
      </c>
      <c r="D15" s="4"/>
      <c r="E15" s="4"/>
      <c r="F15" s="4"/>
      <c r="G15" s="4"/>
      <c r="H15" s="7"/>
      <c r="I15" s="8">
        <f t="shared" si="0"/>
        <v>0</v>
      </c>
      <c r="J15" s="55" t="str">
        <f t="shared" si="1"/>
        <v>0</v>
      </c>
      <c r="K15" s="55" t="str">
        <f t="shared" si="2"/>
        <v>ไม่ผ่าน</v>
      </c>
    </row>
    <row r="16" spans="1:11" s="9" customFormat="1" ht="15" customHeight="1">
      <c r="A16" s="29">
        <v>12</v>
      </c>
      <c r="B16" s="29">
        <v>16362</v>
      </c>
      <c r="C16" s="36" t="s">
        <v>245</v>
      </c>
      <c r="D16" s="4"/>
      <c r="E16" s="4"/>
      <c r="F16" s="4"/>
      <c r="G16" s="4"/>
      <c r="H16" s="7"/>
      <c r="I16" s="8">
        <f t="shared" si="0"/>
        <v>0</v>
      </c>
      <c r="J16" s="55" t="str">
        <f t="shared" si="1"/>
        <v>0</v>
      </c>
      <c r="K16" s="55" t="str">
        <f t="shared" si="2"/>
        <v>ไม่ผ่าน</v>
      </c>
    </row>
    <row r="17" spans="1:11" s="9" customFormat="1" ht="14.25" customHeight="1">
      <c r="A17" s="29">
        <v>13</v>
      </c>
      <c r="B17" s="29">
        <v>16363</v>
      </c>
      <c r="C17" s="36" t="s">
        <v>246</v>
      </c>
      <c r="D17" s="4"/>
      <c r="E17" s="4"/>
      <c r="F17" s="4"/>
      <c r="G17" s="4"/>
      <c r="H17" s="7"/>
      <c r="I17" s="8">
        <f t="shared" si="0"/>
        <v>0</v>
      </c>
      <c r="J17" s="55" t="str">
        <f t="shared" si="1"/>
        <v>0</v>
      </c>
      <c r="K17" s="55" t="str">
        <f t="shared" si="2"/>
        <v>ไม่ผ่าน</v>
      </c>
    </row>
    <row r="18" spans="1:11" s="9" customFormat="1" ht="15" customHeight="1">
      <c r="A18" s="29">
        <v>14</v>
      </c>
      <c r="B18" s="29">
        <v>16364</v>
      </c>
      <c r="C18" s="36" t="s">
        <v>247</v>
      </c>
      <c r="D18" s="4"/>
      <c r="E18" s="4"/>
      <c r="F18" s="4"/>
      <c r="G18" s="4"/>
      <c r="H18" s="7"/>
      <c r="I18" s="8">
        <f t="shared" si="0"/>
        <v>0</v>
      </c>
      <c r="J18" s="55" t="str">
        <f t="shared" si="1"/>
        <v>0</v>
      </c>
      <c r="K18" s="55" t="str">
        <f t="shared" si="2"/>
        <v>ไม่ผ่าน</v>
      </c>
    </row>
    <row r="19" spans="1:11" s="9" customFormat="1" ht="14.25" customHeight="1">
      <c r="A19" s="29">
        <v>15</v>
      </c>
      <c r="B19" s="29">
        <v>16365</v>
      </c>
      <c r="C19" s="36" t="s">
        <v>248</v>
      </c>
      <c r="D19" s="4"/>
      <c r="E19" s="4"/>
      <c r="F19" s="4"/>
      <c r="G19" s="4"/>
      <c r="H19" s="7"/>
      <c r="I19" s="8">
        <f t="shared" si="0"/>
        <v>0</v>
      </c>
      <c r="J19" s="55" t="str">
        <f t="shared" si="1"/>
        <v>0</v>
      </c>
      <c r="K19" s="55" t="str">
        <f t="shared" si="2"/>
        <v>ไม่ผ่าน</v>
      </c>
    </row>
    <row r="20" spans="1:11" s="9" customFormat="1" ht="15" customHeight="1">
      <c r="A20" s="29">
        <v>16</v>
      </c>
      <c r="B20" s="29">
        <v>16366</v>
      </c>
      <c r="C20" s="36" t="s">
        <v>249</v>
      </c>
      <c r="D20" s="4"/>
      <c r="E20" s="4"/>
      <c r="F20" s="4"/>
      <c r="G20" s="4"/>
      <c r="H20" s="7"/>
      <c r="I20" s="8">
        <f t="shared" si="0"/>
        <v>0</v>
      </c>
      <c r="J20" s="55" t="str">
        <f t="shared" si="1"/>
        <v>0</v>
      </c>
      <c r="K20" s="55" t="str">
        <f t="shared" si="2"/>
        <v>ไม่ผ่าน</v>
      </c>
    </row>
    <row r="21" spans="1:11" s="9" customFormat="1" ht="13.5" customHeight="1">
      <c r="A21" s="29">
        <v>17</v>
      </c>
      <c r="B21" s="29">
        <v>16367</v>
      </c>
      <c r="C21" s="61" t="s">
        <v>250</v>
      </c>
      <c r="D21" s="4"/>
      <c r="E21" s="4"/>
      <c r="F21" s="4"/>
      <c r="G21" s="4"/>
      <c r="H21" s="7"/>
      <c r="I21" s="8">
        <f t="shared" si="0"/>
        <v>0</v>
      </c>
      <c r="J21" s="55" t="str">
        <f t="shared" si="1"/>
        <v>0</v>
      </c>
      <c r="K21" s="55" t="str">
        <f t="shared" si="2"/>
        <v>ไม่ผ่าน</v>
      </c>
    </row>
    <row r="22" spans="1:11" s="9" customFormat="1" ht="13.5" customHeight="1">
      <c r="A22" s="29">
        <v>18</v>
      </c>
      <c r="B22" s="29">
        <v>16374</v>
      </c>
      <c r="C22" s="35" t="s">
        <v>251</v>
      </c>
      <c r="D22" s="4"/>
      <c r="E22" s="4"/>
      <c r="F22" s="4"/>
      <c r="G22" s="4"/>
      <c r="H22" s="7"/>
      <c r="I22" s="8">
        <f t="shared" si="0"/>
        <v>0</v>
      </c>
      <c r="J22" s="55" t="str">
        <f t="shared" si="1"/>
        <v>0</v>
      </c>
      <c r="K22" s="55" t="str">
        <f t="shared" si="2"/>
        <v>ไม่ผ่าน</v>
      </c>
    </row>
    <row r="23" spans="1:11" s="9" customFormat="1" ht="17.25" customHeight="1">
      <c r="A23" s="29">
        <v>19</v>
      </c>
      <c r="B23" s="29">
        <v>16322</v>
      </c>
      <c r="C23" s="16" t="s">
        <v>252</v>
      </c>
      <c r="D23" s="4"/>
      <c r="E23" s="4"/>
      <c r="F23" s="4"/>
      <c r="G23" s="4"/>
      <c r="H23" s="7"/>
      <c r="I23" s="8">
        <f t="shared" si="0"/>
        <v>0</v>
      </c>
      <c r="J23" s="55" t="str">
        <f t="shared" si="1"/>
        <v>0</v>
      </c>
      <c r="K23" s="55" t="str">
        <f t="shared" si="2"/>
        <v>ไม่ผ่าน</v>
      </c>
    </row>
    <row r="24" spans="1:11" s="9" customFormat="1" ht="17.25" customHeight="1">
      <c r="A24" s="29">
        <v>20</v>
      </c>
      <c r="B24" s="29">
        <v>16354</v>
      </c>
      <c r="C24" s="16" t="s">
        <v>253</v>
      </c>
      <c r="D24" s="4"/>
      <c r="E24" s="4"/>
      <c r="F24" s="4"/>
      <c r="G24" s="4"/>
      <c r="H24" s="7"/>
      <c r="I24" s="8">
        <f t="shared" si="0"/>
        <v>0</v>
      </c>
      <c r="J24" s="55" t="str">
        <f t="shared" si="1"/>
        <v>0</v>
      </c>
      <c r="K24" s="55" t="str">
        <f t="shared" si="2"/>
        <v>ไม่ผ่าน</v>
      </c>
    </row>
    <row r="25" spans="1:11" s="9" customFormat="1" ht="17.25" customHeight="1">
      <c r="A25" s="29">
        <v>21</v>
      </c>
      <c r="B25" s="29">
        <v>16355</v>
      </c>
      <c r="C25" s="16" t="s">
        <v>254</v>
      </c>
      <c r="D25" s="4"/>
      <c r="E25" s="4"/>
      <c r="F25" s="4"/>
      <c r="G25" s="4"/>
      <c r="H25" s="7"/>
      <c r="I25" s="8">
        <f t="shared" si="0"/>
        <v>0</v>
      </c>
      <c r="J25" s="55" t="str">
        <f t="shared" si="1"/>
        <v>0</v>
      </c>
      <c r="K25" s="55" t="str">
        <f t="shared" si="2"/>
        <v>ไม่ผ่าน</v>
      </c>
    </row>
    <row r="26" spans="1:11" s="9" customFormat="1" ht="17.25" customHeight="1">
      <c r="A26" s="29">
        <v>22</v>
      </c>
      <c r="B26" s="29">
        <v>16356</v>
      </c>
      <c r="C26" s="36" t="s">
        <v>255</v>
      </c>
      <c r="D26" s="4"/>
      <c r="E26" s="4"/>
      <c r="F26" s="4"/>
      <c r="G26" s="4"/>
      <c r="H26" s="7"/>
      <c r="I26" s="8">
        <f t="shared" si="0"/>
        <v>0</v>
      </c>
      <c r="J26" s="55" t="str">
        <f t="shared" si="1"/>
        <v>0</v>
      </c>
      <c r="K26" s="55" t="str">
        <f t="shared" si="2"/>
        <v>ไม่ผ่าน</v>
      </c>
    </row>
    <row r="27" spans="1:11" s="9" customFormat="1" ht="17.25" customHeight="1">
      <c r="A27" s="29">
        <v>23</v>
      </c>
      <c r="B27" s="29">
        <v>16357</v>
      </c>
      <c r="C27" s="16" t="s">
        <v>256</v>
      </c>
      <c r="D27" s="4"/>
      <c r="E27" s="4"/>
      <c r="F27" s="4"/>
      <c r="G27" s="4"/>
      <c r="H27" s="7"/>
      <c r="I27" s="8">
        <f t="shared" si="0"/>
        <v>0</v>
      </c>
      <c r="J27" s="55" t="str">
        <f t="shared" si="1"/>
        <v>0</v>
      </c>
      <c r="K27" s="55" t="str">
        <f t="shared" si="2"/>
        <v>ไม่ผ่าน</v>
      </c>
    </row>
    <row r="28" spans="1:11" s="9" customFormat="1" ht="17.25" customHeight="1">
      <c r="A28" s="29">
        <v>24</v>
      </c>
      <c r="B28" s="29">
        <v>16358</v>
      </c>
      <c r="C28" s="16" t="s">
        <v>257</v>
      </c>
      <c r="D28" s="4"/>
      <c r="E28" s="4"/>
      <c r="F28" s="4"/>
      <c r="G28" s="4"/>
      <c r="H28" s="7"/>
      <c r="I28" s="8">
        <f t="shared" si="0"/>
        <v>0</v>
      </c>
      <c r="J28" s="55" t="str">
        <f t="shared" si="1"/>
        <v>0</v>
      </c>
      <c r="K28" s="55" t="str">
        <f t="shared" si="2"/>
        <v>ไม่ผ่าน</v>
      </c>
    </row>
    <row r="29" spans="1:11" s="9" customFormat="1" ht="17.25" customHeight="1">
      <c r="A29" s="29">
        <v>25</v>
      </c>
      <c r="B29" s="29">
        <v>16359</v>
      </c>
      <c r="C29" s="16" t="s">
        <v>258</v>
      </c>
      <c r="D29" s="4"/>
      <c r="E29" s="4"/>
      <c r="F29" s="4"/>
      <c r="G29" s="4"/>
      <c r="H29" s="7"/>
      <c r="I29" s="8">
        <f t="shared" si="0"/>
        <v>0</v>
      </c>
      <c r="J29" s="55" t="str">
        <f t="shared" si="1"/>
        <v>0</v>
      </c>
      <c r="K29" s="55" t="str">
        <f t="shared" si="2"/>
        <v>ไม่ผ่าน</v>
      </c>
    </row>
    <row r="30" spans="1:11" s="9" customFormat="1" ht="17.25" customHeight="1">
      <c r="A30" s="29">
        <v>26</v>
      </c>
      <c r="B30" s="29">
        <v>16360</v>
      </c>
      <c r="C30" s="16" t="s">
        <v>259</v>
      </c>
      <c r="D30" s="4"/>
      <c r="E30" s="4"/>
      <c r="F30" s="4"/>
      <c r="G30" s="4"/>
      <c r="H30" s="7"/>
      <c r="I30" s="8">
        <f t="shared" si="0"/>
        <v>0</v>
      </c>
      <c r="J30" s="55" t="str">
        <f t="shared" si="1"/>
        <v>0</v>
      </c>
      <c r="K30" s="55" t="str">
        <f t="shared" si="2"/>
        <v>ไม่ผ่าน</v>
      </c>
    </row>
    <row r="31" spans="1:11" s="9" customFormat="1" ht="17.25" customHeight="1">
      <c r="A31" s="29">
        <v>27</v>
      </c>
      <c r="B31" s="29">
        <v>16368</v>
      </c>
      <c r="C31" s="16" t="s">
        <v>260</v>
      </c>
      <c r="D31" s="4"/>
      <c r="E31" s="4"/>
      <c r="F31" s="4"/>
      <c r="G31" s="4"/>
      <c r="H31" s="7"/>
      <c r="I31" s="8">
        <f t="shared" si="0"/>
        <v>0</v>
      </c>
      <c r="J31" s="55" t="str">
        <f t="shared" si="1"/>
        <v>0</v>
      </c>
      <c r="K31" s="55" t="str">
        <f t="shared" si="2"/>
        <v>ไม่ผ่าน</v>
      </c>
    </row>
    <row r="32" spans="1:11" s="9" customFormat="1" ht="17.25" customHeight="1">
      <c r="A32" s="29">
        <v>28</v>
      </c>
      <c r="B32" s="29">
        <v>16369</v>
      </c>
      <c r="C32" s="16" t="s">
        <v>261</v>
      </c>
      <c r="D32" s="4"/>
      <c r="E32" s="4"/>
      <c r="F32" s="4"/>
      <c r="G32" s="4"/>
      <c r="H32" s="7"/>
      <c r="I32" s="8">
        <f t="shared" si="0"/>
        <v>0</v>
      </c>
      <c r="J32" s="57" t="str">
        <f t="shared" si="1"/>
        <v>0</v>
      </c>
      <c r="K32" s="55" t="str">
        <f t="shared" si="2"/>
        <v>ไม่ผ่าน</v>
      </c>
    </row>
    <row r="33" spans="1:11" s="9" customFormat="1" ht="17.25" customHeight="1">
      <c r="A33" s="29">
        <v>29</v>
      </c>
      <c r="B33" s="29">
        <v>16370</v>
      </c>
      <c r="C33" s="36" t="s">
        <v>262</v>
      </c>
      <c r="D33" s="4"/>
      <c r="E33" s="4"/>
      <c r="F33" s="4"/>
      <c r="G33" s="4"/>
      <c r="H33" s="7"/>
      <c r="I33" s="8">
        <f t="shared" si="0"/>
        <v>0</v>
      </c>
      <c r="J33" s="57" t="str">
        <f t="shared" si="1"/>
        <v>0</v>
      </c>
      <c r="K33" s="55" t="str">
        <f>IF(I33&lt;=3,"ไม่ผ่าน",IF(I33&lt;=7,"ผ่าน",IF(I33&lt;=11,"ดี",IF(I33&gt;=12,"ดีเยี่ยม"))))</f>
        <v>ไม่ผ่าน</v>
      </c>
    </row>
    <row r="34" spans="1:11" s="9" customFormat="1" ht="17.25" customHeight="1">
      <c r="A34" s="29">
        <v>30</v>
      </c>
      <c r="B34" s="29">
        <v>16371</v>
      </c>
      <c r="C34" s="16" t="s">
        <v>263</v>
      </c>
      <c r="D34" s="4"/>
      <c r="E34" s="4"/>
      <c r="F34" s="4"/>
      <c r="G34" s="4"/>
      <c r="H34" s="7"/>
      <c r="I34" s="8">
        <f t="shared" si="0"/>
        <v>0</v>
      </c>
      <c r="J34" s="57" t="str">
        <f t="shared" si="1"/>
        <v>0</v>
      </c>
      <c r="K34" s="57" t="str">
        <f t="shared" si="2"/>
        <v>ไม่ผ่าน</v>
      </c>
    </row>
    <row r="35" spans="1:11" s="9" customFormat="1" ht="17.25" customHeight="1">
      <c r="A35" s="29">
        <v>31</v>
      </c>
      <c r="B35" s="29">
        <v>16372</v>
      </c>
      <c r="C35" s="36" t="s">
        <v>264</v>
      </c>
      <c r="D35" s="4"/>
      <c r="E35" s="4"/>
      <c r="F35" s="4"/>
      <c r="G35" s="4"/>
      <c r="H35" s="7"/>
      <c r="I35" s="8">
        <f t="shared" si="0"/>
        <v>0</v>
      </c>
      <c r="J35" s="57" t="str">
        <f t="shared" si="1"/>
        <v>0</v>
      </c>
      <c r="K35" s="57" t="str">
        <f t="shared" si="2"/>
        <v>ไม่ผ่าน</v>
      </c>
    </row>
    <row r="36" spans="1:11" s="9" customFormat="1" ht="17.25" customHeight="1">
      <c r="A36" s="29">
        <v>32</v>
      </c>
      <c r="B36" s="29">
        <v>16373</v>
      </c>
      <c r="C36" s="36" t="s">
        <v>265</v>
      </c>
      <c r="D36" s="4"/>
      <c r="E36" s="4"/>
      <c r="F36" s="4"/>
      <c r="G36" s="4"/>
      <c r="H36" s="7"/>
      <c r="I36" s="8">
        <f t="shared" si="0"/>
        <v>0</v>
      </c>
      <c r="J36" s="57" t="str">
        <f t="shared" si="1"/>
        <v>0</v>
      </c>
      <c r="K36" s="57" t="str">
        <f t="shared" si="2"/>
        <v>ไม่ผ่าน</v>
      </c>
    </row>
    <row r="37" spans="1:11" s="9" customFormat="1" ht="17.25" customHeight="1">
      <c r="A37" s="29">
        <v>33</v>
      </c>
      <c r="B37" s="29">
        <v>16411</v>
      </c>
      <c r="C37" s="36" t="s">
        <v>266</v>
      </c>
      <c r="D37" s="4"/>
      <c r="E37" s="4"/>
      <c r="F37" s="4"/>
      <c r="G37" s="4"/>
      <c r="H37" s="7"/>
      <c r="I37" s="8">
        <f t="shared" si="0"/>
        <v>0</v>
      </c>
      <c r="J37" s="57" t="str">
        <f t="shared" si="1"/>
        <v>0</v>
      </c>
      <c r="K37" s="57" t="str">
        <f t="shared" si="2"/>
        <v>ไม่ผ่าน</v>
      </c>
    </row>
    <row r="38" spans="1:11" s="9" customFormat="1" ht="17.25" customHeight="1">
      <c r="A38" s="29">
        <v>34</v>
      </c>
      <c r="B38" s="29">
        <v>16389</v>
      </c>
      <c r="C38" s="16" t="s">
        <v>267</v>
      </c>
      <c r="D38" s="4"/>
      <c r="E38" s="4"/>
      <c r="F38" s="4"/>
      <c r="G38" s="4"/>
      <c r="H38" s="7"/>
      <c r="I38" s="8">
        <f t="shared" si="0"/>
        <v>0</v>
      </c>
      <c r="J38" s="57" t="str">
        <f t="shared" si="1"/>
        <v>0</v>
      </c>
      <c r="K38" s="57" t="str">
        <f t="shared" si="2"/>
        <v>ไม่ผ่าน</v>
      </c>
    </row>
    <row r="39" spans="1:11" s="9" customFormat="1" ht="3" customHeight="1">
      <c r="A39" s="51"/>
      <c r="B39" s="51"/>
      <c r="C39" s="38"/>
      <c r="D39" s="49"/>
      <c r="E39" s="49"/>
      <c r="F39" s="49"/>
      <c r="G39" s="49"/>
      <c r="H39" s="49"/>
      <c r="I39" s="50"/>
      <c r="J39" s="31"/>
      <c r="K39" s="31"/>
    </row>
    <row r="40" spans="1:11" s="1" customFormat="1" ht="18.75" customHeight="1">
      <c r="A40" s="47"/>
      <c r="B40" s="47"/>
      <c r="C40" s="2" t="s">
        <v>2</v>
      </c>
      <c r="D40" s="45">
        <f>COUNTIF(J5:J38,3)</f>
        <v>0</v>
      </c>
      <c r="E40" s="45">
        <f>COUNTIF(J5:J38,2)</f>
        <v>0</v>
      </c>
      <c r="F40" s="45">
        <f>COUNTIF(J5:J38,1)</f>
        <v>0</v>
      </c>
      <c r="G40" s="45">
        <f>COUNTIF(J5:J38,0)</f>
        <v>34</v>
      </c>
      <c r="H40" s="40"/>
      <c r="I40" s="2"/>
      <c r="J40" s="2"/>
      <c r="K40" s="2"/>
    </row>
    <row r="41" spans="1:11" s="1" customFormat="1" ht="19.5" customHeight="1">
      <c r="A41" s="47"/>
      <c r="B41" s="47"/>
      <c r="C41" s="2" t="s">
        <v>13</v>
      </c>
      <c r="D41" s="66">
        <f>(D40*100)/34</f>
        <v>0</v>
      </c>
      <c r="E41" s="66"/>
      <c r="F41" s="40"/>
      <c r="G41" s="40"/>
      <c r="H41" s="40"/>
      <c r="I41" s="40" t="s">
        <v>18</v>
      </c>
      <c r="J41" s="2"/>
      <c r="K41" s="55">
        <f>(F40*100)/34</f>
        <v>0</v>
      </c>
    </row>
    <row r="42" spans="1:11" s="1" customFormat="1" ht="18" customHeight="1">
      <c r="A42" s="47"/>
      <c r="B42" s="47"/>
      <c r="C42" s="2" t="s">
        <v>14</v>
      </c>
      <c r="D42" s="66">
        <f>(E40*100)/34</f>
        <v>0</v>
      </c>
      <c r="E42" s="66"/>
      <c r="F42" s="40"/>
      <c r="G42" s="40"/>
      <c r="H42" s="40"/>
      <c r="I42" s="40" t="s">
        <v>19</v>
      </c>
      <c r="J42" s="2"/>
      <c r="K42" s="55">
        <f>(G40*100)/34</f>
        <v>100</v>
      </c>
    </row>
    <row r="43" spans="1:11" s="1" customFormat="1" ht="10.5" customHeight="1">
      <c r="A43" s="47"/>
      <c r="B43" s="47"/>
      <c r="C43" s="2"/>
      <c r="D43" s="40"/>
      <c r="E43" s="56"/>
      <c r="F43" s="40"/>
      <c r="G43" s="40"/>
      <c r="H43" s="40"/>
      <c r="I43" s="40"/>
      <c r="J43" s="2"/>
      <c r="K43" s="56"/>
    </row>
    <row r="44" spans="1:11" s="1" customFormat="1" ht="18" customHeight="1">
      <c r="A44" s="47"/>
      <c r="B44" s="47"/>
      <c r="C44" s="2" t="s">
        <v>15</v>
      </c>
      <c r="D44" s="40"/>
      <c r="E44" s="40"/>
      <c r="F44" s="40"/>
      <c r="G44" s="2" t="s">
        <v>20</v>
      </c>
      <c r="H44" s="40"/>
      <c r="I44" s="2"/>
      <c r="J44" s="2"/>
      <c r="K44" s="2"/>
    </row>
    <row r="45" spans="1:11" s="1" customFormat="1" ht="19.5" customHeight="1">
      <c r="A45" s="47"/>
      <c r="B45" s="47"/>
      <c r="C45" s="2" t="s">
        <v>16</v>
      </c>
      <c r="D45" s="40"/>
      <c r="E45" s="40"/>
      <c r="F45" s="40"/>
      <c r="G45" s="2" t="s">
        <v>25</v>
      </c>
      <c r="H45" s="40"/>
      <c r="I45" s="2"/>
      <c r="J45" s="2"/>
      <c r="K45" s="2"/>
    </row>
    <row r="46" spans="1:11" s="1" customFormat="1" ht="18" customHeight="1">
      <c r="A46" s="47"/>
      <c r="B46" s="47"/>
      <c r="C46" s="2" t="s">
        <v>26</v>
      </c>
      <c r="D46" s="40"/>
      <c r="E46" s="40"/>
      <c r="F46" s="40"/>
      <c r="G46" s="2" t="s">
        <v>21</v>
      </c>
      <c r="H46" s="40"/>
      <c r="I46" s="2"/>
      <c r="J46" s="2"/>
      <c r="K46" s="2"/>
    </row>
  </sheetData>
  <sheetProtection/>
  <mergeCells count="11">
    <mergeCell ref="I3:I4"/>
    <mergeCell ref="J3:J4"/>
    <mergeCell ref="K3:K4"/>
    <mergeCell ref="D41:E41"/>
    <mergeCell ref="D42:E42"/>
    <mergeCell ref="C1:G1"/>
    <mergeCell ref="A2:K2"/>
    <mergeCell ref="A3:A4"/>
    <mergeCell ref="B3:B4"/>
    <mergeCell ref="C3:C4"/>
    <mergeCell ref="D3:H3"/>
  </mergeCells>
  <printOptions/>
  <pageMargins left="0.7086614173228347" right="0.7086614173228347" top="0.3937007874015748" bottom="0.275590551181102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zoomScalePageLayoutView="0" workbookViewId="0" topLeftCell="A4">
      <selection activeCell="J39" sqref="J39"/>
    </sheetView>
  </sheetViews>
  <sheetFormatPr defaultColWidth="9.140625" defaultRowHeight="15"/>
  <cols>
    <col min="1" max="1" width="4.57421875" style="48" customWidth="1"/>
    <col min="2" max="2" width="9.421875" style="48" customWidth="1"/>
    <col min="3" max="3" width="26.421875" style="0" customWidth="1"/>
    <col min="4" max="8" width="3.7109375" style="0" customWidth="1"/>
    <col min="9" max="9" width="7.421875" style="0" customWidth="1"/>
    <col min="10" max="10" width="7.8515625" style="0" customWidth="1"/>
    <col min="11" max="11" width="8.8515625" style="0" customWidth="1"/>
  </cols>
  <sheetData>
    <row r="1" spans="1:11" s="1" customFormat="1" ht="21">
      <c r="A1" s="46"/>
      <c r="B1" s="46"/>
      <c r="C1" s="67" t="s">
        <v>30</v>
      </c>
      <c r="D1" s="67"/>
      <c r="E1" s="67"/>
      <c r="F1" s="67"/>
      <c r="G1" s="67"/>
      <c r="H1" s="15"/>
      <c r="I1" s="15"/>
      <c r="J1" s="15"/>
      <c r="K1" s="15"/>
    </row>
    <row r="2" spans="1:11" s="1" customFormat="1" ht="21" customHeight="1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19.5" customHeight="1">
      <c r="A3" s="73" t="s">
        <v>3</v>
      </c>
      <c r="B3" s="70" t="s">
        <v>4</v>
      </c>
      <c r="C3" s="79" t="s">
        <v>5</v>
      </c>
      <c r="D3" s="74" t="s">
        <v>1</v>
      </c>
      <c r="E3" s="74"/>
      <c r="F3" s="74"/>
      <c r="G3" s="74"/>
      <c r="H3" s="74"/>
      <c r="I3" s="70" t="s">
        <v>0</v>
      </c>
      <c r="J3" s="76" t="s">
        <v>11</v>
      </c>
      <c r="K3" s="76" t="s">
        <v>12</v>
      </c>
    </row>
    <row r="4" spans="1:11" s="1" customFormat="1" ht="51.75" customHeight="1">
      <c r="A4" s="73"/>
      <c r="B4" s="72"/>
      <c r="C4" s="80"/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72"/>
      <c r="J4" s="77"/>
      <c r="K4" s="78"/>
    </row>
    <row r="5" spans="1:11" s="9" customFormat="1" ht="13.5" customHeight="1">
      <c r="A5" s="29">
        <v>1</v>
      </c>
      <c r="B5" s="29">
        <v>16376</v>
      </c>
      <c r="C5" s="16" t="s">
        <v>268</v>
      </c>
      <c r="D5" s="4"/>
      <c r="E5" s="4"/>
      <c r="F5" s="4"/>
      <c r="G5" s="4"/>
      <c r="H5" s="7"/>
      <c r="I5" s="8">
        <f aca="true" t="shared" si="0" ref="I5:I20">SUM(D5,E5,F5,G5,H5)</f>
        <v>0</v>
      </c>
      <c r="J5" s="55" t="str">
        <f>IF(I5&lt;=3,"0",IF(I5&lt;=7,"1",IF(I5&lt;=11,"2",IF(I5&gt;=12,"3"))))</f>
        <v>0</v>
      </c>
      <c r="K5" s="55" t="str">
        <f>IF(I5&lt;=3,"ไม่ผ่าน",IF(I5&lt;=7,"ผ่าน",IF(I5&lt;=11,"ดี",IF(I5&gt;=12,"ดีเยี่ยม"))))</f>
        <v>ไม่ผ่าน</v>
      </c>
    </row>
    <row r="6" spans="1:11" s="9" customFormat="1" ht="13.5" customHeight="1">
      <c r="A6" s="29">
        <v>2</v>
      </c>
      <c r="B6" s="29">
        <v>16377</v>
      </c>
      <c r="C6" s="16" t="s">
        <v>269</v>
      </c>
      <c r="D6" s="4"/>
      <c r="E6" s="4"/>
      <c r="F6" s="4"/>
      <c r="G6" s="4"/>
      <c r="H6" s="7"/>
      <c r="I6" s="8">
        <f t="shared" si="0"/>
        <v>0</v>
      </c>
      <c r="J6" s="55" t="str">
        <f aca="true" t="shared" si="1" ref="J6:J20">IF(I6&lt;=3,"0",IF(I6&lt;=7,"1",IF(I6&lt;=11,"2",IF(I6&gt;=12,"3"))))</f>
        <v>0</v>
      </c>
      <c r="K6" s="55" t="str">
        <f aca="true" t="shared" si="2" ref="K6:K20">IF(I6&lt;=3,"ไม่ผ่าน",IF(I6&lt;=7,"ผ่าน",IF(I6&lt;=11,"ดี",IF(I6&gt;=12,"ดีเยี่ยม"))))</f>
        <v>ไม่ผ่าน</v>
      </c>
    </row>
    <row r="7" spans="1:11" s="9" customFormat="1" ht="13.5" customHeight="1">
      <c r="A7" s="29">
        <v>3</v>
      </c>
      <c r="B7" s="29">
        <v>16378</v>
      </c>
      <c r="C7" s="16" t="s">
        <v>270</v>
      </c>
      <c r="D7" s="4"/>
      <c r="E7" s="4"/>
      <c r="F7" s="4"/>
      <c r="G7" s="4"/>
      <c r="H7" s="7"/>
      <c r="I7" s="8">
        <f t="shared" si="0"/>
        <v>0</v>
      </c>
      <c r="J7" s="55" t="str">
        <f t="shared" si="1"/>
        <v>0</v>
      </c>
      <c r="K7" s="55" t="str">
        <f t="shared" si="2"/>
        <v>ไม่ผ่าน</v>
      </c>
    </row>
    <row r="8" spans="1:11" s="9" customFormat="1" ht="13.5" customHeight="1">
      <c r="A8" s="29">
        <v>4</v>
      </c>
      <c r="B8" s="29">
        <v>16379</v>
      </c>
      <c r="C8" s="16" t="s">
        <v>271</v>
      </c>
      <c r="D8" s="4"/>
      <c r="E8" s="4"/>
      <c r="F8" s="4"/>
      <c r="G8" s="4"/>
      <c r="H8" s="7"/>
      <c r="I8" s="8">
        <f t="shared" si="0"/>
        <v>0</v>
      </c>
      <c r="J8" s="55" t="str">
        <f t="shared" si="1"/>
        <v>0</v>
      </c>
      <c r="K8" s="55" t="str">
        <f t="shared" si="2"/>
        <v>ไม่ผ่าน</v>
      </c>
    </row>
    <row r="9" spans="1:11" s="9" customFormat="1" ht="13.5" customHeight="1">
      <c r="A9" s="29">
        <v>5</v>
      </c>
      <c r="B9" s="29">
        <v>16380</v>
      </c>
      <c r="C9" s="16" t="s">
        <v>272</v>
      </c>
      <c r="D9" s="4"/>
      <c r="E9" s="4"/>
      <c r="F9" s="4"/>
      <c r="G9" s="4"/>
      <c r="H9" s="7"/>
      <c r="I9" s="8">
        <f t="shared" si="0"/>
        <v>0</v>
      </c>
      <c r="J9" s="55" t="str">
        <f t="shared" si="1"/>
        <v>0</v>
      </c>
      <c r="K9" s="55" t="str">
        <f t="shared" si="2"/>
        <v>ไม่ผ่าน</v>
      </c>
    </row>
    <row r="10" spans="1:11" s="9" customFormat="1" ht="13.5" customHeight="1">
      <c r="A10" s="29">
        <v>6</v>
      </c>
      <c r="B10" s="29">
        <v>16381</v>
      </c>
      <c r="C10" s="16" t="s">
        <v>273</v>
      </c>
      <c r="D10" s="4"/>
      <c r="E10" s="4"/>
      <c r="F10" s="4"/>
      <c r="G10" s="4"/>
      <c r="H10" s="7"/>
      <c r="I10" s="8">
        <f t="shared" si="0"/>
        <v>0</v>
      </c>
      <c r="J10" s="55" t="str">
        <f t="shared" si="1"/>
        <v>0</v>
      </c>
      <c r="K10" s="55" t="str">
        <f t="shared" si="2"/>
        <v>ไม่ผ่าน</v>
      </c>
    </row>
    <row r="11" spans="1:11" s="9" customFormat="1" ht="13.5" customHeight="1">
      <c r="A11" s="29">
        <v>7</v>
      </c>
      <c r="B11" s="29">
        <v>16382</v>
      </c>
      <c r="C11" s="16" t="s">
        <v>274</v>
      </c>
      <c r="D11" s="4"/>
      <c r="E11" s="4"/>
      <c r="F11" s="4"/>
      <c r="G11" s="4"/>
      <c r="H11" s="7"/>
      <c r="I11" s="8">
        <f t="shared" si="0"/>
        <v>0</v>
      </c>
      <c r="J11" s="55" t="str">
        <f t="shared" si="1"/>
        <v>0</v>
      </c>
      <c r="K11" s="55" t="str">
        <f t="shared" si="2"/>
        <v>ไม่ผ่าน</v>
      </c>
    </row>
    <row r="12" spans="1:11" s="9" customFormat="1" ht="13.5" customHeight="1">
      <c r="A12" s="29">
        <v>8</v>
      </c>
      <c r="B12" s="29">
        <v>16383</v>
      </c>
      <c r="C12" s="16" t="s">
        <v>275</v>
      </c>
      <c r="D12" s="4"/>
      <c r="E12" s="4"/>
      <c r="F12" s="4"/>
      <c r="G12" s="4"/>
      <c r="H12" s="7"/>
      <c r="I12" s="8">
        <f t="shared" si="0"/>
        <v>0</v>
      </c>
      <c r="J12" s="55" t="str">
        <f t="shared" si="1"/>
        <v>0</v>
      </c>
      <c r="K12" s="55" t="str">
        <f t="shared" si="2"/>
        <v>ไม่ผ่าน</v>
      </c>
    </row>
    <row r="13" spans="1:11" s="9" customFormat="1" ht="13.5" customHeight="1">
      <c r="A13" s="29">
        <v>9</v>
      </c>
      <c r="B13" s="29">
        <v>17241</v>
      </c>
      <c r="C13" s="16" t="s">
        <v>276</v>
      </c>
      <c r="D13" s="4"/>
      <c r="E13" s="4"/>
      <c r="F13" s="4"/>
      <c r="G13" s="4"/>
      <c r="H13" s="7"/>
      <c r="I13" s="8">
        <f t="shared" si="0"/>
        <v>0</v>
      </c>
      <c r="J13" s="55" t="str">
        <f t="shared" si="1"/>
        <v>0</v>
      </c>
      <c r="K13" s="55" t="str">
        <f t="shared" si="2"/>
        <v>ไม่ผ่าน</v>
      </c>
    </row>
    <row r="14" spans="1:11" s="9" customFormat="1" ht="13.5" customHeight="1">
      <c r="A14" s="29">
        <v>10</v>
      </c>
      <c r="B14" s="65">
        <v>16335</v>
      </c>
      <c r="C14" s="16" t="s">
        <v>277</v>
      </c>
      <c r="D14" s="4"/>
      <c r="E14" s="4"/>
      <c r="F14" s="4"/>
      <c r="G14" s="4"/>
      <c r="H14" s="7"/>
      <c r="I14" s="8">
        <f t="shared" si="0"/>
        <v>0</v>
      </c>
      <c r="J14" s="55" t="str">
        <f t="shared" si="1"/>
        <v>0</v>
      </c>
      <c r="K14" s="55" t="str">
        <f t="shared" si="2"/>
        <v>ไม่ผ่าน</v>
      </c>
    </row>
    <row r="15" spans="1:11" s="9" customFormat="1" ht="13.5" customHeight="1">
      <c r="A15" s="29">
        <v>11</v>
      </c>
      <c r="B15" s="29">
        <v>16384</v>
      </c>
      <c r="C15" s="16" t="s">
        <v>278</v>
      </c>
      <c r="D15" s="4"/>
      <c r="E15" s="4"/>
      <c r="F15" s="4"/>
      <c r="G15" s="4"/>
      <c r="H15" s="7"/>
      <c r="I15" s="8">
        <f t="shared" si="0"/>
        <v>0</v>
      </c>
      <c r="J15" s="55" t="str">
        <f t="shared" si="1"/>
        <v>0</v>
      </c>
      <c r="K15" s="55" t="str">
        <f t="shared" si="2"/>
        <v>ไม่ผ่าน</v>
      </c>
    </row>
    <row r="16" spans="1:11" s="9" customFormat="1" ht="13.5" customHeight="1">
      <c r="A16" s="29">
        <v>12</v>
      </c>
      <c r="B16" s="29">
        <v>16385</v>
      </c>
      <c r="C16" s="16" t="s">
        <v>279</v>
      </c>
      <c r="D16" s="4"/>
      <c r="E16" s="4"/>
      <c r="F16" s="4"/>
      <c r="G16" s="4"/>
      <c r="H16" s="7"/>
      <c r="I16" s="8">
        <f t="shared" si="0"/>
        <v>0</v>
      </c>
      <c r="J16" s="55" t="str">
        <f t="shared" si="1"/>
        <v>0</v>
      </c>
      <c r="K16" s="55" t="str">
        <f t="shared" si="2"/>
        <v>ไม่ผ่าน</v>
      </c>
    </row>
    <row r="17" spans="1:11" s="9" customFormat="1" ht="13.5" customHeight="1">
      <c r="A17" s="29">
        <v>13</v>
      </c>
      <c r="B17" s="29">
        <v>16386</v>
      </c>
      <c r="C17" s="16" t="s">
        <v>280</v>
      </c>
      <c r="D17" s="4"/>
      <c r="E17" s="4"/>
      <c r="F17" s="4"/>
      <c r="G17" s="4"/>
      <c r="H17" s="7"/>
      <c r="I17" s="8">
        <f t="shared" si="0"/>
        <v>0</v>
      </c>
      <c r="J17" s="55" t="str">
        <f t="shared" si="1"/>
        <v>0</v>
      </c>
      <c r="K17" s="55" t="str">
        <f t="shared" si="2"/>
        <v>ไม่ผ่าน</v>
      </c>
    </row>
    <row r="18" spans="1:11" s="9" customFormat="1" ht="13.5" customHeight="1">
      <c r="A18" s="29">
        <v>14</v>
      </c>
      <c r="B18" s="29">
        <v>16387</v>
      </c>
      <c r="C18" s="16" t="s">
        <v>281</v>
      </c>
      <c r="D18" s="4"/>
      <c r="E18" s="4"/>
      <c r="F18" s="4"/>
      <c r="G18" s="4"/>
      <c r="H18" s="7"/>
      <c r="I18" s="8">
        <f t="shared" si="0"/>
        <v>0</v>
      </c>
      <c r="J18" s="55" t="str">
        <f t="shared" si="1"/>
        <v>0</v>
      </c>
      <c r="K18" s="55" t="str">
        <f t="shared" si="2"/>
        <v>ไม่ผ่าน</v>
      </c>
    </row>
    <row r="19" spans="1:11" s="9" customFormat="1" ht="13.5" customHeight="1">
      <c r="A19" s="29">
        <v>15</v>
      </c>
      <c r="B19" s="29">
        <v>16388</v>
      </c>
      <c r="C19" s="16" t="s">
        <v>282</v>
      </c>
      <c r="D19" s="4"/>
      <c r="E19" s="4"/>
      <c r="F19" s="4"/>
      <c r="G19" s="4"/>
      <c r="H19" s="7"/>
      <c r="I19" s="8">
        <f t="shared" si="0"/>
        <v>0</v>
      </c>
      <c r="J19" s="55" t="str">
        <f t="shared" si="1"/>
        <v>0</v>
      </c>
      <c r="K19" s="55" t="str">
        <f t="shared" si="2"/>
        <v>ไม่ผ่าน</v>
      </c>
    </row>
    <row r="20" spans="1:11" s="9" customFormat="1" ht="13.5" customHeight="1">
      <c r="A20" s="29">
        <v>16</v>
      </c>
      <c r="B20" s="29">
        <v>16390</v>
      </c>
      <c r="C20" s="16" t="s">
        <v>283</v>
      </c>
      <c r="D20" s="4"/>
      <c r="E20" s="4"/>
      <c r="F20" s="4"/>
      <c r="G20" s="4"/>
      <c r="H20" s="7"/>
      <c r="I20" s="8">
        <f t="shared" si="0"/>
        <v>0</v>
      </c>
      <c r="J20" s="55" t="str">
        <f t="shared" si="1"/>
        <v>0</v>
      </c>
      <c r="K20" s="55" t="str">
        <f t="shared" si="2"/>
        <v>ไม่ผ่าน</v>
      </c>
    </row>
    <row r="21" spans="1:11" s="9" customFormat="1" ht="13.5" customHeight="1">
      <c r="A21" s="29"/>
      <c r="B21" s="58"/>
      <c r="C21" s="16"/>
      <c r="D21" s="4"/>
      <c r="E21" s="4"/>
      <c r="F21" s="4"/>
      <c r="G21" s="4"/>
      <c r="H21" s="7"/>
      <c r="I21" s="8"/>
      <c r="J21" s="55"/>
      <c r="K21" s="55"/>
    </row>
    <row r="22" spans="1:11" s="9" customFormat="1" ht="13.5" customHeight="1">
      <c r="A22" s="29"/>
      <c r="B22" s="58"/>
      <c r="C22" s="36"/>
      <c r="D22" s="4"/>
      <c r="E22" s="4"/>
      <c r="F22" s="4"/>
      <c r="G22" s="4"/>
      <c r="H22" s="7"/>
      <c r="I22" s="8"/>
      <c r="J22" s="55"/>
      <c r="K22" s="55"/>
    </row>
    <row r="23" spans="1:11" s="9" customFormat="1" ht="17.25" customHeight="1">
      <c r="A23" s="29"/>
      <c r="B23" s="58"/>
      <c r="C23" s="16"/>
      <c r="D23" s="4"/>
      <c r="E23" s="4"/>
      <c r="F23" s="4"/>
      <c r="G23" s="4"/>
      <c r="H23" s="7"/>
      <c r="I23" s="8"/>
      <c r="J23" s="55"/>
      <c r="K23" s="55"/>
    </row>
    <row r="24" spans="1:11" s="9" customFormat="1" ht="17.25" customHeight="1">
      <c r="A24" s="29"/>
      <c r="B24" s="58"/>
      <c r="C24" s="16"/>
      <c r="D24" s="4"/>
      <c r="E24" s="4"/>
      <c r="F24" s="4"/>
      <c r="G24" s="4"/>
      <c r="H24" s="7"/>
      <c r="I24" s="8"/>
      <c r="J24" s="55"/>
      <c r="K24" s="55"/>
    </row>
    <row r="25" spans="1:11" s="9" customFormat="1" ht="17.25" customHeight="1">
      <c r="A25" s="29"/>
      <c r="B25" s="58"/>
      <c r="C25" s="16"/>
      <c r="D25" s="4"/>
      <c r="E25" s="4"/>
      <c r="F25" s="4"/>
      <c r="G25" s="4"/>
      <c r="H25" s="7"/>
      <c r="I25" s="8"/>
      <c r="J25" s="55"/>
      <c r="K25" s="55"/>
    </row>
    <row r="26" spans="1:11" s="9" customFormat="1" ht="17.25" customHeight="1">
      <c r="A26" s="29"/>
      <c r="B26" s="58"/>
      <c r="C26" s="16"/>
      <c r="D26" s="4"/>
      <c r="E26" s="4"/>
      <c r="F26" s="4"/>
      <c r="G26" s="4"/>
      <c r="H26" s="7"/>
      <c r="I26" s="8"/>
      <c r="J26" s="55"/>
      <c r="K26" s="55"/>
    </row>
    <row r="27" spans="1:11" s="9" customFormat="1" ht="17.25" customHeight="1">
      <c r="A27" s="29"/>
      <c r="B27" s="58"/>
      <c r="C27" s="16"/>
      <c r="D27" s="4"/>
      <c r="E27" s="4"/>
      <c r="F27" s="4"/>
      <c r="G27" s="4"/>
      <c r="H27" s="7"/>
      <c r="I27" s="8"/>
      <c r="J27" s="55"/>
      <c r="K27" s="55"/>
    </row>
    <row r="28" spans="1:11" s="9" customFormat="1" ht="17.25" customHeight="1">
      <c r="A28" s="29"/>
      <c r="B28" s="58"/>
      <c r="C28" s="16"/>
      <c r="D28" s="4"/>
      <c r="E28" s="4"/>
      <c r="F28" s="4"/>
      <c r="G28" s="4"/>
      <c r="H28" s="7"/>
      <c r="I28" s="8"/>
      <c r="J28" s="55"/>
      <c r="K28" s="55"/>
    </row>
    <row r="29" spans="1:11" s="9" customFormat="1" ht="17.25" customHeight="1">
      <c r="A29" s="29"/>
      <c r="B29" s="58"/>
      <c r="C29" s="16"/>
      <c r="D29" s="4"/>
      <c r="E29" s="4"/>
      <c r="F29" s="4"/>
      <c r="G29" s="4"/>
      <c r="H29" s="7"/>
      <c r="I29" s="8"/>
      <c r="J29" s="55"/>
      <c r="K29" s="55"/>
    </row>
    <row r="30" spans="1:11" s="9" customFormat="1" ht="7.5" customHeight="1">
      <c r="A30" s="51"/>
      <c r="B30" s="51"/>
      <c r="C30" s="38"/>
      <c r="D30" s="49"/>
      <c r="E30" s="49"/>
      <c r="F30" s="49"/>
      <c r="G30" s="49"/>
      <c r="H30" s="49"/>
      <c r="I30" s="50"/>
      <c r="J30" s="31"/>
      <c r="K30" s="31"/>
    </row>
    <row r="31" spans="1:11" s="1" customFormat="1" ht="19.5" customHeight="1">
      <c r="A31" s="47"/>
      <c r="B31" s="47"/>
      <c r="C31" s="2" t="s">
        <v>2</v>
      </c>
      <c r="D31" s="45">
        <f>COUNTIF(J5:J29,3)</f>
        <v>0</v>
      </c>
      <c r="E31" s="45">
        <f>COUNTIF(J5:J29,2)</f>
        <v>0</v>
      </c>
      <c r="F31" s="45">
        <f>COUNTIF(J5:J29,1)</f>
        <v>0</v>
      </c>
      <c r="G31" s="45">
        <f>COUNTIF(J5:J29,0)</f>
        <v>16</v>
      </c>
      <c r="H31" s="40"/>
      <c r="I31" s="2"/>
      <c r="J31" s="2"/>
      <c r="K31" s="2"/>
    </row>
    <row r="32" spans="1:11" s="1" customFormat="1" ht="19.5" customHeight="1">
      <c r="A32" s="47"/>
      <c r="B32" s="47"/>
      <c r="C32" s="2" t="s">
        <v>13</v>
      </c>
      <c r="D32" s="66">
        <f>(D31*100)/16</f>
        <v>0</v>
      </c>
      <c r="E32" s="66"/>
      <c r="F32" s="40"/>
      <c r="G32" s="40"/>
      <c r="H32" s="40"/>
      <c r="I32" s="40" t="s">
        <v>18</v>
      </c>
      <c r="J32" s="2"/>
      <c r="K32" s="55">
        <f>(F31*100)/16</f>
        <v>0</v>
      </c>
    </row>
    <row r="33" spans="1:11" s="1" customFormat="1" ht="18" customHeight="1">
      <c r="A33" s="47"/>
      <c r="B33" s="47"/>
      <c r="C33" s="2" t="s">
        <v>14</v>
      </c>
      <c r="D33" s="66">
        <f>(E31*100)/16</f>
        <v>0</v>
      </c>
      <c r="E33" s="66"/>
      <c r="F33" s="40"/>
      <c r="G33" s="40"/>
      <c r="H33" s="40"/>
      <c r="I33" s="40" t="s">
        <v>19</v>
      </c>
      <c r="J33" s="2"/>
      <c r="K33" s="55">
        <f>(G31*100)/16</f>
        <v>100</v>
      </c>
    </row>
    <row r="34" spans="1:11" s="1" customFormat="1" ht="13.5" customHeight="1">
      <c r="A34" s="47"/>
      <c r="B34" s="47"/>
      <c r="C34" s="2"/>
      <c r="D34" s="40"/>
      <c r="E34" s="56"/>
      <c r="F34" s="40"/>
      <c r="G34" s="40"/>
      <c r="H34" s="40"/>
      <c r="I34" s="40"/>
      <c r="J34" s="2"/>
      <c r="K34" s="56"/>
    </row>
    <row r="35" spans="1:11" s="1" customFormat="1" ht="18" customHeight="1">
      <c r="A35" s="47"/>
      <c r="B35" s="47"/>
      <c r="C35" s="2" t="s">
        <v>15</v>
      </c>
      <c r="D35" s="40"/>
      <c r="E35" s="40"/>
      <c r="F35" s="40"/>
      <c r="G35" s="2" t="s">
        <v>20</v>
      </c>
      <c r="H35" s="40"/>
      <c r="I35" s="2"/>
      <c r="J35" s="2"/>
      <c r="K35" s="2"/>
    </row>
    <row r="36" spans="1:11" s="1" customFormat="1" ht="21">
      <c r="A36" s="47"/>
      <c r="B36" s="47"/>
      <c r="C36" s="2" t="s">
        <v>16</v>
      </c>
      <c r="D36" s="40"/>
      <c r="E36" s="40"/>
      <c r="F36" s="40"/>
      <c r="G36" s="2" t="s">
        <v>25</v>
      </c>
      <c r="H36" s="40"/>
      <c r="I36" s="2"/>
      <c r="J36" s="2"/>
      <c r="K36" s="2"/>
    </row>
    <row r="37" spans="1:11" s="1" customFormat="1" ht="21">
      <c r="A37" s="47"/>
      <c r="B37" s="47"/>
      <c r="C37" s="2" t="s">
        <v>26</v>
      </c>
      <c r="D37" s="40"/>
      <c r="E37" s="40"/>
      <c r="F37" s="40"/>
      <c r="G37" s="2" t="s">
        <v>21</v>
      </c>
      <c r="H37" s="40"/>
      <c r="I37" s="2"/>
      <c r="J37" s="2"/>
      <c r="K37" s="2"/>
    </row>
  </sheetData>
  <sheetProtection/>
  <mergeCells count="11">
    <mergeCell ref="I3:I4"/>
    <mergeCell ref="J3:J4"/>
    <mergeCell ref="K3:K4"/>
    <mergeCell ref="D32:E32"/>
    <mergeCell ref="D33:E33"/>
    <mergeCell ref="C1:G1"/>
    <mergeCell ref="A2:K2"/>
    <mergeCell ref="A3:A4"/>
    <mergeCell ref="B3:B4"/>
    <mergeCell ref="C3:C4"/>
    <mergeCell ref="D3:H3"/>
  </mergeCells>
  <printOptions/>
  <pageMargins left="0.7086614173228347" right="0.5118110236220472" top="0.5511811023622047" bottom="0.35433070866141736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4.421875" style="0" customWidth="1"/>
    <col min="2" max="2" width="7.8515625" style="0" customWidth="1"/>
    <col min="3" max="3" width="6.421875" style="0" customWidth="1"/>
    <col min="4" max="4" width="9.8515625" style="0" customWidth="1"/>
    <col min="5" max="5" width="9.7109375" style="0" customWidth="1"/>
    <col min="6" max="10" width="3.7109375" style="0" customWidth="1"/>
    <col min="11" max="11" width="7.140625" style="0" customWidth="1"/>
    <col min="12" max="12" width="8.140625" style="0" customWidth="1"/>
    <col min="13" max="13" width="10.140625" style="0" customWidth="1"/>
  </cols>
  <sheetData>
    <row r="1" spans="1:13" s="1" customFormat="1" ht="21">
      <c r="A1" s="2"/>
      <c r="B1" s="2"/>
      <c r="C1" s="2"/>
      <c r="D1" s="2"/>
      <c r="E1" s="67" t="s">
        <v>2</v>
      </c>
      <c r="F1" s="67"/>
      <c r="G1" s="67"/>
      <c r="H1" s="67"/>
      <c r="I1" s="67"/>
      <c r="J1" s="67"/>
      <c r="K1" s="67"/>
      <c r="L1" s="67"/>
      <c r="M1" s="67"/>
    </row>
    <row r="2" spans="1:13" s="1" customFormat="1" ht="29.25" customHeight="1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1" customFormat="1" ht="15.75" customHeight="1">
      <c r="A3" s="91" t="s">
        <v>3</v>
      </c>
      <c r="B3" s="82" t="s">
        <v>4</v>
      </c>
      <c r="C3" s="84" t="s">
        <v>5</v>
      </c>
      <c r="D3" s="85"/>
      <c r="E3" s="86"/>
      <c r="F3" s="74" t="s">
        <v>1</v>
      </c>
      <c r="G3" s="74"/>
      <c r="H3" s="74"/>
      <c r="I3" s="74"/>
      <c r="J3" s="74"/>
      <c r="K3" s="70" t="s">
        <v>0</v>
      </c>
      <c r="L3" s="76" t="s">
        <v>11</v>
      </c>
      <c r="M3" s="76" t="s">
        <v>12</v>
      </c>
    </row>
    <row r="4" spans="1:13" s="1" customFormat="1" ht="54" customHeight="1">
      <c r="A4" s="91"/>
      <c r="B4" s="83"/>
      <c r="C4" s="87"/>
      <c r="D4" s="88"/>
      <c r="E4" s="89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2"/>
      <c r="L4" s="77"/>
      <c r="M4" s="78"/>
    </row>
    <row r="5" spans="1:13" s="12" customFormat="1" ht="12.75" customHeight="1">
      <c r="A5" s="16">
        <v>1</v>
      </c>
      <c r="B5" s="17"/>
      <c r="C5" s="18"/>
      <c r="D5" s="19"/>
      <c r="E5" s="20"/>
      <c r="F5" s="10"/>
      <c r="G5" s="10"/>
      <c r="H5" s="10"/>
      <c r="I5" s="10"/>
      <c r="J5" s="10"/>
      <c r="K5" s="11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2" customFormat="1" ht="12.75" customHeight="1">
      <c r="A6" s="16">
        <v>2</v>
      </c>
      <c r="B6" s="17"/>
      <c r="C6" s="18"/>
      <c r="D6" s="19"/>
      <c r="E6" s="20"/>
      <c r="F6" s="10"/>
      <c r="G6" s="10"/>
      <c r="H6" s="10"/>
      <c r="I6" s="10"/>
      <c r="J6" s="10"/>
      <c r="K6" s="11">
        <f t="shared" si="0"/>
        <v>0</v>
      </c>
      <c r="L6" s="3" t="str">
        <f aca="true" t="shared" si="1" ref="L6:L28">IF(K6&lt;=3,"0",IF(K6&lt;=7,"1",IF(K6&lt;=11,"2",IF(K6&gt;=12,"3"))))</f>
        <v>0</v>
      </c>
      <c r="M6" s="3" t="str">
        <f aca="true" t="shared" si="2" ref="M6:M17">IF(K6&lt;=3,"ไม่ผ่าน",IF(K6&lt;=7,"ผ่าน",IF(K6&lt;=11,"ดี",IF(K6&gt;=12,"ดีเยี่ยม"))))</f>
        <v>ไม่ผ่าน</v>
      </c>
    </row>
    <row r="7" spans="1:13" s="12" customFormat="1" ht="12.75" customHeight="1">
      <c r="A7" s="16">
        <v>3</v>
      </c>
      <c r="B7" s="17"/>
      <c r="C7" s="18"/>
      <c r="D7" s="19"/>
      <c r="E7" s="20"/>
      <c r="F7" s="10"/>
      <c r="G7" s="10"/>
      <c r="H7" s="10"/>
      <c r="I7" s="10"/>
      <c r="J7" s="10"/>
      <c r="K7" s="1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2" customFormat="1" ht="12.75" customHeight="1">
      <c r="A8" s="16">
        <v>4</v>
      </c>
      <c r="B8" s="17"/>
      <c r="C8" s="18"/>
      <c r="D8" s="19"/>
      <c r="E8" s="20"/>
      <c r="F8" s="10"/>
      <c r="G8" s="10"/>
      <c r="H8" s="10"/>
      <c r="I8" s="10"/>
      <c r="J8" s="10"/>
      <c r="K8" s="1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2" customFormat="1" ht="12.75" customHeight="1">
      <c r="A9" s="16">
        <v>5</v>
      </c>
      <c r="B9" s="17"/>
      <c r="C9" s="18"/>
      <c r="D9" s="19"/>
      <c r="E9" s="20"/>
      <c r="F9" s="10"/>
      <c r="G9" s="10"/>
      <c r="H9" s="10"/>
      <c r="I9" s="10"/>
      <c r="J9" s="10"/>
      <c r="K9" s="1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2" customFormat="1" ht="12.75" customHeight="1">
      <c r="A10" s="16">
        <v>6</v>
      </c>
      <c r="B10" s="17"/>
      <c r="C10" s="18"/>
      <c r="D10" s="19"/>
      <c r="E10" s="20"/>
      <c r="F10" s="10"/>
      <c r="G10" s="10"/>
      <c r="H10" s="10"/>
      <c r="I10" s="10"/>
      <c r="J10" s="10"/>
      <c r="K10" s="1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2" customFormat="1" ht="12.75" customHeight="1">
      <c r="A11" s="21">
        <v>7</v>
      </c>
      <c r="B11" s="17"/>
      <c r="C11" s="18"/>
      <c r="D11" s="19"/>
      <c r="E11" s="20"/>
      <c r="F11" s="10"/>
      <c r="G11" s="10"/>
      <c r="H11" s="10"/>
      <c r="I11" s="10"/>
      <c r="J11" s="10"/>
      <c r="K11" s="1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2" customFormat="1" ht="12.75" customHeight="1">
      <c r="A12" s="16">
        <v>8</v>
      </c>
      <c r="B12" s="17"/>
      <c r="C12" s="18"/>
      <c r="D12" s="19"/>
      <c r="E12" s="20"/>
      <c r="F12" s="10"/>
      <c r="G12" s="10"/>
      <c r="H12" s="10"/>
      <c r="I12" s="10"/>
      <c r="J12" s="10"/>
      <c r="K12" s="1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2" customFormat="1" ht="12.75" customHeight="1">
      <c r="A13" s="22">
        <v>9</v>
      </c>
      <c r="B13" s="17"/>
      <c r="C13" s="18"/>
      <c r="D13" s="19"/>
      <c r="E13" s="20"/>
      <c r="F13" s="10"/>
      <c r="G13" s="10"/>
      <c r="H13" s="10"/>
      <c r="I13" s="10"/>
      <c r="J13" s="10"/>
      <c r="K13" s="1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2" customFormat="1" ht="12.75" customHeight="1">
      <c r="A14" s="16">
        <v>10</v>
      </c>
      <c r="B14" s="17"/>
      <c r="C14" s="18"/>
      <c r="D14" s="19"/>
      <c r="E14" s="20"/>
      <c r="F14" s="10"/>
      <c r="G14" s="10"/>
      <c r="H14" s="10"/>
      <c r="I14" s="10"/>
      <c r="J14" s="10"/>
      <c r="K14" s="1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2" customFormat="1" ht="12.75" customHeight="1">
      <c r="A15" s="16">
        <v>11</v>
      </c>
      <c r="B15" s="17"/>
      <c r="C15" s="18"/>
      <c r="D15" s="19"/>
      <c r="E15" s="20"/>
      <c r="F15" s="10"/>
      <c r="G15" s="10"/>
      <c r="H15" s="10"/>
      <c r="I15" s="10"/>
      <c r="J15" s="10"/>
      <c r="K15" s="1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2" customFormat="1" ht="12.75" customHeight="1">
      <c r="A16" s="16">
        <v>12</v>
      </c>
      <c r="B16" s="17"/>
      <c r="C16" s="18"/>
      <c r="D16" s="19"/>
      <c r="E16" s="20"/>
      <c r="F16" s="10"/>
      <c r="G16" s="10"/>
      <c r="H16" s="10"/>
      <c r="I16" s="10"/>
      <c r="J16" s="10"/>
      <c r="K16" s="1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2" customFormat="1" ht="12.75" customHeight="1">
      <c r="A17" s="16">
        <v>13</v>
      </c>
      <c r="B17" s="17"/>
      <c r="C17" s="18"/>
      <c r="D17" s="19"/>
      <c r="E17" s="20"/>
      <c r="F17" s="10"/>
      <c r="G17" s="10"/>
      <c r="H17" s="10"/>
      <c r="I17" s="10"/>
      <c r="J17" s="10"/>
      <c r="K17" s="1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2" customFormat="1" ht="12.75" customHeight="1">
      <c r="A18" s="16">
        <v>14</v>
      </c>
      <c r="B18" s="17"/>
      <c r="C18" s="18"/>
      <c r="D18" s="19"/>
      <c r="E18" s="20"/>
      <c r="F18" s="10"/>
      <c r="G18" s="10"/>
      <c r="H18" s="10"/>
      <c r="I18" s="10"/>
      <c r="J18" s="10"/>
      <c r="K18" s="11">
        <f t="shared" si="0"/>
        <v>0</v>
      </c>
      <c r="L18" s="3" t="str">
        <f>IF(K18&lt;=3,"0",IF(K18&lt;=7,"1",IF(K18&lt;=11,"2",IF(K18&gt;=12,"3"))))</f>
        <v>0</v>
      </c>
      <c r="M18" s="3" t="str">
        <f>IF(K18&lt;=3,"ไม่ผ่าน",IF(K18&lt;=7,"ผ่าน",IF(K18&lt;=11,"ดี",IF(K18&gt;=12,"ดีเยี่ยม"))))</f>
        <v>ไม่ผ่าน</v>
      </c>
    </row>
    <row r="19" spans="1:13" s="12" customFormat="1" ht="12.75" customHeight="1">
      <c r="A19" s="16">
        <v>15</v>
      </c>
      <c r="B19" s="17"/>
      <c r="C19" s="18"/>
      <c r="D19" s="19"/>
      <c r="E19" s="20"/>
      <c r="F19" s="10"/>
      <c r="G19" s="10"/>
      <c r="H19" s="10"/>
      <c r="I19" s="10"/>
      <c r="J19" s="10"/>
      <c r="K19" s="11">
        <f t="shared" si="0"/>
        <v>0</v>
      </c>
      <c r="L19" s="3" t="str">
        <f t="shared" si="1"/>
        <v>0</v>
      </c>
      <c r="M19" s="3" t="str">
        <f aca="true" t="shared" si="3" ref="M19:M28">IF(K19&lt;=3,"ไม่ผ่าน",IF(K19&lt;=7,"ผ่าน",IF(K19&lt;=11,"ดี",IF(K19&gt;=12,"ดีเยี่ยม"))))</f>
        <v>ไม่ผ่าน</v>
      </c>
    </row>
    <row r="20" spans="1:13" s="12" customFormat="1" ht="12.75" customHeight="1">
      <c r="A20" s="16">
        <v>16</v>
      </c>
      <c r="B20" s="17"/>
      <c r="C20" s="18"/>
      <c r="D20" s="19"/>
      <c r="E20" s="20"/>
      <c r="F20" s="10"/>
      <c r="G20" s="10"/>
      <c r="H20" s="10"/>
      <c r="I20" s="10"/>
      <c r="J20" s="10"/>
      <c r="K20" s="11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2" customFormat="1" ht="12.75" customHeight="1">
      <c r="A21" s="16">
        <v>17</v>
      </c>
      <c r="B21" s="17"/>
      <c r="C21" s="18"/>
      <c r="D21" s="19"/>
      <c r="E21" s="20"/>
      <c r="F21" s="10"/>
      <c r="G21" s="10"/>
      <c r="H21" s="10"/>
      <c r="I21" s="10"/>
      <c r="J21" s="10"/>
      <c r="K21" s="1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2" customFormat="1" ht="12.75" customHeight="1">
      <c r="A22" s="16">
        <v>18</v>
      </c>
      <c r="B22" s="17"/>
      <c r="C22" s="18"/>
      <c r="D22" s="19"/>
      <c r="E22" s="20"/>
      <c r="F22" s="10"/>
      <c r="G22" s="10"/>
      <c r="H22" s="10"/>
      <c r="I22" s="10"/>
      <c r="J22" s="10"/>
      <c r="K22" s="1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2" customFormat="1" ht="12.75" customHeight="1">
      <c r="A23" s="16">
        <v>19</v>
      </c>
      <c r="B23" s="17"/>
      <c r="C23" s="18"/>
      <c r="D23" s="19"/>
      <c r="E23" s="20"/>
      <c r="F23" s="10"/>
      <c r="G23" s="10"/>
      <c r="H23" s="10"/>
      <c r="I23" s="10"/>
      <c r="J23" s="10"/>
      <c r="K23" s="1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2" customFormat="1" ht="12.75" customHeight="1">
      <c r="A24" s="16">
        <v>20</v>
      </c>
      <c r="B24" s="23"/>
      <c r="C24" s="18"/>
      <c r="D24" s="19"/>
      <c r="E24" s="20"/>
      <c r="F24" s="10"/>
      <c r="G24" s="10"/>
      <c r="H24" s="10"/>
      <c r="I24" s="10"/>
      <c r="J24" s="10"/>
      <c r="K24" s="1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2" customFormat="1" ht="12.75" customHeight="1">
      <c r="A25" s="16">
        <v>21</v>
      </c>
      <c r="B25" s="23"/>
      <c r="C25" s="18"/>
      <c r="D25" s="19"/>
      <c r="E25" s="20"/>
      <c r="F25" s="10"/>
      <c r="G25" s="10"/>
      <c r="H25" s="10"/>
      <c r="I25" s="10"/>
      <c r="J25" s="10"/>
      <c r="K25" s="11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2" customFormat="1" ht="12.75" customHeight="1">
      <c r="A26" s="16">
        <v>22</v>
      </c>
      <c r="B26" s="23"/>
      <c r="C26" s="18"/>
      <c r="D26" s="19"/>
      <c r="E26" s="20"/>
      <c r="F26" s="10">
        <v>2</v>
      </c>
      <c r="G26" s="10">
        <v>2</v>
      </c>
      <c r="H26" s="10">
        <v>2</v>
      </c>
      <c r="I26" s="10">
        <v>1</v>
      </c>
      <c r="J26" s="10"/>
      <c r="K26" s="11">
        <f t="shared" si="0"/>
        <v>7</v>
      </c>
      <c r="L26" s="3" t="str">
        <f t="shared" si="1"/>
        <v>1</v>
      </c>
      <c r="M26" s="3" t="str">
        <f t="shared" si="3"/>
        <v>ผ่าน</v>
      </c>
    </row>
    <row r="27" spans="1:13" s="12" customFormat="1" ht="12.75" customHeight="1">
      <c r="A27" s="16">
        <v>23</v>
      </c>
      <c r="B27" s="23"/>
      <c r="C27" s="18"/>
      <c r="D27" s="19"/>
      <c r="E27" s="20"/>
      <c r="F27" s="10"/>
      <c r="G27" s="10"/>
      <c r="H27" s="10"/>
      <c r="I27" s="10"/>
      <c r="J27" s="10"/>
      <c r="K27" s="11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2" customFormat="1" ht="12.75" customHeight="1">
      <c r="A28" s="16">
        <v>24</v>
      </c>
      <c r="B28" s="23"/>
      <c r="C28" s="23"/>
      <c r="D28" s="23"/>
      <c r="E28" s="23"/>
      <c r="F28" s="10"/>
      <c r="G28" s="10"/>
      <c r="H28" s="10"/>
      <c r="I28" s="10"/>
      <c r="J28" s="10"/>
      <c r="K28" s="11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12" customFormat="1" ht="12.75" customHeight="1">
      <c r="A29" s="24"/>
      <c r="B29" s="24"/>
      <c r="C29" s="24"/>
      <c r="D29" s="25"/>
      <c r="E29" s="26"/>
      <c r="F29" s="27"/>
      <c r="G29" s="27"/>
      <c r="H29" s="27"/>
      <c r="I29" s="27"/>
      <c r="J29" s="27"/>
      <c r="K29" s="28"/>
      <c r="L29" s="28"/>
      <c r="M29" s="28"/>
    </row>
    <row r="30" spans="3:10" s="12" customFormat="1" ht="15.75" customHeight="1">
      <c r="C30" s="12" t="s">
        <v>2</v>
      </c>
      <c r="F30" s="37">
        <f>COUNTIF(L5:L28,3)</f>
        <v>0</v>
      </c>
      <c r="G30" s="37">
        <f>COUNTIF(L5:L28,2)</f>
        <v>0</v>
      </c>
      <c r="H30" s="37">
        <f>COUNTIF(L5:L28,1)</f>
        <v>1</v>
      </c>
      <c r="I30" s="37">
        <f>COUNTIF(L5:L28,0)</f>
        <v>23</v>
      </c>
      <c r="J30" s="32"/>
    </row>
    <row r="31" spans="3:14" s="12" customFormat="1" ht="15.75" customHeight="1">
      <c r="C31" s="14" t="s">
        <v>13</v>
      </c>
      <c r="E31" s="14"/>
      <c r="F31" s="81">
        <f>(F30*100)/24</f>
        <v>0</v>
      </c>
      <c r="G31" s="81"/>
      <c r="H31" s="13"/>
      <c r="I31" s="13"/>
      <c r="J31" s="13"/>
      <c r="K31" s="13" t="s">
        <v>18</v>
      </c>
      <c r="M31" s="30">
        <f>(H30*100)/24</f>
        <v>4.166666666666667</v>
      </c>
      <c r="N31" s="30"/>
    </row>
    <row r="32" spans="3:14" s="12" customFormat="1" ht="15.75" customHeight="1">
      <c r="C32" s="14" t="s">
        <v>14</v>
      </c>
      <c r="E32" s="14"/>
      <c r="F32" s="81">
        <f>(G30*100)/24</f>
        <v>0</v>
      </c>
      <c r="G32" s="81"/>
      <c r="H32" s="13"/>
      <c r="I32" s="13"/>
      <c r="J32" s="13"/>
      <c r="K32" s="13" t="s">
        <v>19</v>
      </c>
      <c r="M32" s="30">
        <f>(I30*100)/24</f>
        <v>95.83333333333333</v>
      </c>
      <c r="N32" s="30"/>
    </row>
    <row r="33" spans="3:10" s="12" customFormat="1" ht="15.75" customHeight="1">
      <c r="C33" s="12" t="s">
        <v>15</v>
      </c>
      <c r="F33" s="13"/>
      <c r="G33" s="13"/>
      <c r="H33" s="13"/>
      <c r="I33" s="12" t="s">
        <v>20</v>
      </c>
      <c r="J33" s="13"/>
    </row>
    <row r="34" spans="3:10" s="1" customFormat="1" ht="19.5">
      <c r="C34" s="1" t="s">
        <v>16</v>
      </c>
      <c r="F34" s="5"/>
      <c r="G34" s="5"/>
      <c r="H34" s="5"/>
      <c r="I34" s="1" t="s">
        <v>22</v>
      </c>
      <c r="J34" s="5"/>
    </row>
    <row r="35" spans="3:10" s="12" customFormat="1" ht="15.75" customHeight="1">
      <c r="C35" s="12" t="s">
        <v>17</v>
      </c>
      <c r="F35" s="13"/>
      <c r="G35" s="13"/>
      <c r="H35" s="13"/>
      <c r="I35" s="12" t="s">
        <v>21</v>
      </c>
      <c r="J35" s="13"/>
    </row>
  </sheetData>
  <sheetProtection/>
  <mergeCells count="11">
    <mergeCell ref="B3:B4"/>
    <mergeCell ref="F31:G31"/>
    <mergeCell ref="F32:G32"/>
    <mergeCell ref="C3:E4"/>
    <mergeCell ref="E1:M1"/>
    <mergeCell ref="A2:M2"/>
    <mergeCell ref="A3:A4"/>
    <mergeCell ref="F3:J3"/>
    <mergeCell ref="K3:K4"/>
    <mergeCell ref="L3:L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2022-09-20T15:24:20Z</dcterms:modified>
  <cp:category/>
  <cp:version/>
  <cp:contentType/>
  <cp:contentStatus/>
</cp:coreProperties>
</file>