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680" activeTab="1"/>
  </bookViews>
  <sheets>
    <sheet name="101" sheetId="1" r:id="rId1"/>
    <sheet name="102" sheetId="2" r:id="rId2"/>
    <sheet name="103" sheetId="3" r:id="rId3"/>
    <sheet name="104" sheetId="4" r:id="rId4"/>
    <sheet name="105" sheetId="5" r:id="rId5"/>
    <sheet name="106" sheetId="6" r:id="rId6"/>
    <sheet name="107" sheetId="7" r:id="rId7"/>
    <sheet name="108" sheetId="8" r:id="rId8"/>
    <sheet name="109" sheetId="9" r:id="rId9"/>
    <sheet name="110" sheetId="10" r:id="rId10"/>
    <sheet name="111" sheetId="11" r:id="rId11"/>
  </sheets>
  <definedNames/>
  <calcPr fullCalcOnLoad="1"/>
</workbook>
</file>

<file path=xl/sharedStrings.xml><?xml version="1.0" encoding="utf-8"?>
<sst xmlns="http://schemas.openxmlformats.org/spreadsheetml/2006/main" count="1041" uniqueCount="523">
  <si>
    <t>รวม</t>
  </si>
  <si>
    <t>เกณฑ์</t>
  </si>
  <si>
    <t>สรุปผลการประเมินรายชั้นเรียน</t>
  </si>
  <si>
    <t>เลขที่</t>
  </si>
  <si>
    <t>เลขประจำตัว</t>
  </si>
  <si>
    <t>รายชื่อนักเรียน</t>
  </si>
  <si>
    <t>สมรรถนะที่ 1</t>
  </si>
  <si>
    <t>สมรรถนะที่ 2</t>
  </si>
  <si>
    <t>สมรรถนะที่ 3</t>
  </si>
  <si>
    <t>สมรรถนะที่ 4</t>
  </si>
  <si>
    <t>สมรรถนะที่ 5</t>
  </si>
  <si>
    <t>ระดับคุณภาพ</t>
  </si>
  <si>
    <t>ผลการประเมิน</t>
  </si>
  <si>
    <t xml:space="preserve">       ดีเยี่ยม คิดเป็นร้อยละ</t>
  </si>
  <si>
    <t xml:space="preserve">       ดี  คิดเป็นร้อยละ</t>
  </si>
  <si>
    <t>ลงชื่อ.................................ผู้ประเมิน</t>
  </si>
  <si>
    <t>(..............................................)</t>
  </si>
  <si>
    <t xml:space="preserve">              ครูประจำวิชา</t>
  </si>
  <si>
    <t>ผ่าน  คิดเป็นร้อยละ</t>
  </si>
  <si>
    <t>ไม่ผ่าน คิดเป็นร้อยละ</t>
  </si>
  <si>
    <t>ลงชื่อ....................................ผู้อนุมัติ</t>
  </si>
  <si>
    <t>ผู้อำนวยการโรงเรียนสุวรรณภูมิวิทยาลัย</t>
  </si>
  <si>
    <t xml:space="preserve">      (นายเทพรังสรรค์  สุวรรณโท)</t>
  </si>
  <si>
    <t xml:space="preserve">  ดี  คิดเป็นร้อยละ</t>
  </si>
  <si>
    <t>ดีเยี่ยม คิดเป็นร้อยละ</t>
  </si>
  <si>
    <t>ล</t>
  </si>
  <si>
    <t>.</t>
  </si>
  <si>
    <t>ระดับชันมัธยมศึกษาปีที่ 1/1  ปีการศึกษา 2563</t>
  </si>
  <si>
    <t>ระดับชันมัธยมศึกษาปีที่ 1/2  ปีการศึกษา 2563</t>
  </si>
  <si>
    <t>ระดับชันมัธยมศึกษาปีที่ 1/3  ปีการศึกษา 2563</t>
  </si>
  <si>
    <t>ระดับชันมัธยมศึกษาปีที่ 1/4  ปีการศึกษา 2563</t>
  </si>
  <si>
    <t>ระดับชันมัธยมศึกษาปีที่ 1/5  ปีการศึกษา 2563</t>
  </si>
  <si>
    <t>ระดับชันมัธยมศึกษาปีที่ 1/6  ปีการศึกษา 2563</t>
  </si>
  <si>
    <t>ระดับชันมัธยมศึกษาปีที่ 1/7  ปีการศึกษา 2563</t>
  </si>
  <si>
    <t>ระดับชันมัธยมศึกษาปีที่ 1/8  ปีการศึกษา 2563</t>
  </si>
  <si>
    <t>ระดับชันมัธยมศึกษาปีที่ 1/10 (ER) ปีการศึกษา 2563</t>
  </si>
  <si>
    <t>ระดับชันมัธยมศึกษาปีที่ 1/11  ปีการศึกษา 2563</t>
  </si>
  <si>
    <t>เด็กชาย</t>
  </si>
  <si>
    <t>จักรพัติย์</t>
  </si>
  <si>
    <t>แก้วกระโทก</t>
  </si>
  <si>
    <t>นพดล</t>
  </si>
  <si>
    <t>วิไลวรรณ</t>
  </si>
  <si>
    <t>ปรเมศวร์</t>
  </si>
  <si>
    <t>สำโรงแสง</t>
  </si>
  <si>
    <t>อิทธิกร</t>
  </si>
  <si>
    <t>เมืองหนองหว้า</t>
  </si>
  <si>
    <t>เด็กหญิง</t>
  </si>
  <si>
    <t>กรวรรณ</t>
  </si>
  <si>
    <t>วงค์อนุ</t>
  </si>
  <si>
    <t>กัญญาณัฐ</t>
  </si>
  <si>
    <t>วรรณพันธ์</t>
  </si>
  <si>
    <t>ขวัญรัตน์</t>
  </si>
  <si>
    <t>ผาน้ำคำ</t>
  </si>
  <si>
    <t>แคทติยา</t>
  </si>
  <si>
    <t>กมลเลิศ</t>
  </si>
  <si>
    <t>จีรนันท์</t>
  </si>
  <si>
    <t>โพธิ์สนาม</t>
  </si>
  <si>
    <t>เฉลิมสุข</t>
  </si>
  <si>
    <t>ศรีสร้อยพร้าว</t>
  </si>
  <si>
    <t>ธัญชนก</t>
  </si>
  <si>
    <t>มีภูงา</t>
  </si>
  <si>
    <t>นพมาศ</t>
  </si>
  <si>
    <t>ธนเชฎฐา</t>
  </si>
  <si>
    <t>ปริญญาภรณ์</t>
  </si>
  <si>
    <t>ไกรสินธุ์</t>
  </si>
  <si>
    <t>ปวิชญาดา</t>
  </si>
  <si>
    <t>พัดโท</t>
  </si>
  <si>
    <t>พรพิมล</t>
  </si>
  <si>
    <t>จัตุสอ</t>
  </si>
  <si>
    <t>พิทยารัตน์</t>
  </si>
  <si>
    <t>เสาหินกอง</t>
  </si>
  <si>
    <t>ภัณฑิรา</t>
  </si>
  <si>
    <t>เวียงคำ</t>
  </si>
  <si>
    <t>ภัทรธิดา</t>
  </si>
  <si>
    <t>โพธิ์สระคู</t>
  </si>
  <si>
    <t>รัชญานันท์</t>
  </si>
  <si>
    <t>กำดัด</t>
  </si>
  <si>
    <t>วรัญญา</t>
  </si>
  <si>
    <t>วริษา</t>
  </si>
  <si>
    <t>พลเวียง</t>
  </si>
  <si>
    <t>วิจิรัญญา</t>
  </si>
  <si>
    <t>สาระโพธิ์</t>
  </si>
  <si>
    <t>ศิริโสภา</t>
  </si>
  <si>
    <t>สำเภาดี</t>
  </si>
  <si>
    <t>สุนิสา</t>
  </si>
  <si>
    <t>ผลาผล</t>
  </si>
  <si>
    <t>เสาวลักษณ์</t>
  </si>
  <si>
    <t>กองศรีหาจักร์</t>
  </si>
  <si>
    <t>หฤทัย</t>
  </si>
  <si>
    <t>สารพล</t>
  </si>
  <si>
    <t>อชิรญา</t>
  </si>
  <si>
    <t>พุทไธสง</t>
  </si>
  <si>
    <t>อัยญาดา</t>
  </si>
  <si>
    <t>พานคำ</t>
  </si>
  <si>
    <t>รลิกา</t>
  </si>
  <si>
    <t>นนสีลาด</t>
  </si>
  <si>
    <t>พรกิมล</t>
  </si>
  <si>
    <t>ทองสุข</t>
  </si>
  <si>
    <t>คุณาสิน</t>
  </si>
  <si>
    <t>เลยไธสง</t>
  </si>
  <si>
    <t>จิรายุ</t>
  </si>
  <si>
    <t>รัตนสังข์</t>
  </si>
  <si>
    <t>ชินกฤต</t>
  </si>
  <si>
    <t>สมพาน</t>
  </si>
  <si>
    <t>โชคมงคล</t>
  </si>
  <si>
    <t>ชุมวัน</t>
  </si>
  <si>
    <t>ณัฐภรณ์</t>
  </si>
  <si>
    <t>เป็นไทย</t>
  </si>
  <si>
    <t>ณัฐพล</t>
  </si>
  <si>
    <t>สมสะอาด</t>
  </si>
  <si>
    <t>บูรณ์พิภพ</t>
  </si>
  <si>
    <t>สมพล</t>
  </si>
  <si>
    <t>พิทวัส</t>
  </si>
  <si>
    <t>โสพณ</t>
  </si>
  <si>
    <t>พีรดนย์</t>
  </si>
  <si>
    <t>เจริญพันธ์</t>
  </si>
  <si>
    <t>พีรภัทร</t>
  </si>
  <si>
    <t>นันโท</t>
  </si>
  <si>
    <t>รัฐภูมิ</t>
  </si>
  <si>
    <t>บุญล้อม</t>
  </si>
  <si>
    <t>วัณณุวรรธ์</t>
  </si>
  <si>
    <t>สาสอน</t>
  </si>
  <si>
    <t>ศิริชัย</t>
  </si>
  <si>
    <t>เพ็งแจ่ม</t>
  </si>
  <si>
    <t>ศุกลณัฏฐ์</t>
  </si>
  <si>
    <t>สมกุล</t>
  </si>
  <si>
    <t>สรทร</t>
  </si>
  <si>
    <t>ทาลา</t>
  </si>
  <si>
    <t>อดิเทพ</t>
  </si>
  <si>
    <t>สมบูรณ์</t>
  </si>
  <si>
    <t>อัษฎาวุธ</t>
  </si>
  <si>
    <t>ไสวกุล</t>
  </si>
  <si>
    <t>อิฐสรา</t>
  </si>
  <si>
    <t>ศรีภูงา</t>
  </si>
  <si>
    <t>ชลดา</t>
  </si>
  <si>
    <t>ชมสุข</t>
  </si>
  <si>
    <t>นันทิชา</t>
  </si>
  <si>
    <t>สัตตัง</t>
  </si>
  <si>
    <t>ปาลิตา</t>
  </si>
  <si>
    <t>ศรพิมาย</t>
  </si>
  <si>
    <t>พลอยมณี</t>
  </si>
  <si>
    <t>ยมรัตน์</t>
  </si>
  <si>
    <t>พัชราพร</t>
  </si>
  <si>
    <t>อิ่มกลาง</t>
  </si>
  <si>
    <t>ภาวิณี</t>
  </si>
  <si>
    <t>ผ่านสำแดง</t>
  </si>
  <si>
    <t>วรรณิดา</t>
  </si>
  <si>
    <t>แสนลำโกน</t>
  </si>
  <si>
    <t>ไอลดา</t>
  </si>
  <si>
    <t>ยินดี</t>
  </si>
  <si>
    <t>กิตติคุณ</t>
  </si>
  <si>
    <t>วลัยศรี</t>
  </si>
  <si>
    <t>ปิยะ</t>
  </si>
  <si>
    <t>นามชาลี</t>
  </si>
  <si>
    <t>ธีรเดช</t>
  </si>
  <si>
    <t>สังขศิลา</t>
  </si>
  <si>
    <t>จตุรวิชญ์</t>
  </si>
  <si>
    <t>บุญคำ</t>
  </si>
  <si>
    <t>จิรนรินทร์</t>
  </si>
  <si>
    <t>แก้วไสย์</t>
  </si>
  <si>
    <t>ณพวีร์</t>
  </si>
  <si>
    <t>ศรีธร</t>
  </si>
  <si>
    <t>ณัฐวีร์</t>
  </si>
  <si>
    <t>ชุมเหมา</t>
  </si>
  <si>
    <t>ธนกร</t>
  </si>
  <si>
    <t>ทำหินกอง</t>
  </si>
  <si>
    <t>ธนกฤต</t>
  </si>
  <si>
    <t>วงศ์ใหญ่</t>
  </si>
  <si>
    <t>ธีรกานต์</t>
  </si>
  <si>
    <t>ประสิทธิ์</t>
  </si>
  <si>
    <t>ยมหา</t>
  </si>
  <si>
    <t>ปวีร์กร</t>
  </si>
  <si>
    <t>ภูมิประเทศ</t>
  </si>
  <si>
    <t>พลกฤต</t>
  </si>
  <si>
    <t>กลมเกลียว</t>
  </si>
  <si>
    <t>พลพล</t>
  </si>
  <si>
    <t>พลอาจ</t>
  </si>
  <si>
    <t>ภัทรดนัย</t>
  </si>
  <si>
    <t>แสนโพธิ์</t>
  </si>
  <si>
    <t>ภัทราวุธ</t>
  </si>
  <si>
    <t>จันทร์ดา</t>
  </si>
  <si>
    <t>ภูมิรินทร์</t>
  </si>
  <si>
    <t>เจียมเริง</t>
  </si>
  <si>
    <t>วรภพ</t>
  </si>
  <si>
    <t>เจาจารึก</t>
  </si>
  <si>
    <t>วีรภัทร</t>
  </si>
  <si>
    <t>วุฒิชัย</t>
  </si>
  <si>
    <t>สาผาย</t>
  </si>
  <si>
    <t>ศรัณย์</t>
  </si>
  <si>
    <t>หิมานนท์</t>
  </si>
  <si>
    <t>ศิลา</t>
  </si>
  <si>
    <t>อันโน</t>
  </si>
  <si>
    <t>ศุภกร</t>
  </si>
  <si>
    <t>โสภาสิน</t>
  </si>
  <si>
    <t>อนุพงษ์</t>
  </si>
  <si>
    <t>ประจงค์</t>
  </si>
  <si>
    <t>จันทมณี</t>
  </si>
  <si>
    <t>เทียนคำ</t>
  </si>
  <si>
    <t>ปาริชาติ</t>
  </si>
  <si>
    <t>น้ำคำ</t>
  </si>
  <si>
    <t>พรทิพย์</t>
  </si>
  <si>
    <t>ฤทธาพรม</t>
  </si>
  <si>
    <t>รติรัตน์</t>
  </si>
  <si>
    <t>นูญสภา</t>
  </si>
  <si>
    <t>รุจิรา</t>
  </si>
  <si>
    <t>พุ่มสุข</t>
  </si>
  <si>
    <t>ธันวา</t>
  </si>
  <si>
    <t>รัตนชื่นอาภา</t>
  </si>
  <si>
    <t>จีรศักดิ์</t>
  </si>
  <si>
    <t>ทองนรินทร์</t>
  </si>
  <si>
    <t>กิตติศักดิ์</t>
  </si>
  <si>
    <t>วิชัย</t>
  </si>
  <si>
    <t>บัวทอง</t>
  </si>
  <si>
    <t>ชนาธิป</t>
  </si>
  <si>
    <t>ทรัพย์ศิริ</t>
  </si>
  <si>
    <t>ชวนันท์</t>
  </si>
  <si>
    <t>ดวงมาลา</t>
  </si>
  <si>
    <t>ชัยวิวัฒน์</t>
  </si>
  <si>
    <t>จันทะคูณ</t>
  </si>
  <si>
    <t>ณัฐวุฒิ</t>
  </si>
  <si>
    <t>ศรีจันทร์</t>
  </si>
  <si>
    <t>ตติพงษ์</t>
  </si>
  <si>
    <t>ชื่นไธสง</t>
  </si>
  <si>
    <t>ต้นนิกร</t>
  </si>
  <si>
    <t>ค้ำชู</t>
  </si>
  <si>
    <t>ทินกร</t>
  </si>
  <si>
    <t>ทีปกร</t>
  </si>
  <si>
    <t>ชาญประโคน</t>
  </si>
  <si>
    <t>ธนโชติ</t>
  </si>
  <si>
    <t>จันทสอน</t>
  </si>
  <si>
    <t>ธนา</t>
  </si>
  <si>
    <t>พลภูงา</t>
  </si>
  <si>
    <t>พงศ์พัทธ์</t>
  </si>
  <si>
    <t>พันธ์สระคู</t>
  </si>
  <si>
    <t>พงษธร</t>
  </si>
  <si>
    <t>มาลี</t>
  </si>
  <si>
    <t>วรเมธ</t>
  </si>
  <si>
    <t>คงแหลม</t>
  </si>
  <si>
    <t>วศิน</t>
  </si>
  <si>
    <t>วิไลลักษณ์</t>
  </si>
  <si>
    <t>วีรวัฒน์</t>
  </si>
  <si>
    <t>ชัยศรีดา</t>
  </si>
  <si>
    <t>จังอินทร์</t>
  </si>
  <si>
    <t>ศราวุธ</t>
  </si>
  <si>
    <t>พรมสนาม</t>
  </si>
  <si>
    <t>สุภวัฒน์</t>
  </si>
  <si>
    <t>วังโน</t>
  </si>
  <si>
    <t>สุวัฒน์</t>
  </si>
  <si>
    <t>อินทริกานนท์</t>
  </si>
  <si>
    <t>อุดม</t>
  </si>
  <si>
    <t>ยางชม</t>
  </si>
  <si>
    <t>ศรีพอ</t>
  </si>
  <si>
    <t>กมลชนก</t>
  </si>
  <si>
    <t>ผิวคำ</t>
  </si>
  <si>
    <t>จิราพร</t>
  </si>
  <si>
    <t>หลาบสีดา</t>
  </si>
  <si>
    <t>ทิพย์เกษร</t>
  </si>
  <si>
    <t>แสนพันดร</t>
  </si>
  <si>
    <t>พรธีรา</t>
  </si>
  <si>
    <t>สระคูพันธ์</t>
  </si>
  <si>
    <t>ราชภักดี</t>
  </si>
  <si>
    <t>จักรภัทร</t>
  </si>
  <si>
    <t>สิมมา</t>
  </si>
  <si>
    <t>ณัฏฐภัทร</t>
  </si>
  <si>
    <t>สุ่มมาตย์</t>
  </si>
  <si>
    <t>ณัฐพงษ์</t>
  </si>
  <si>
    <t>พูลเพชร</t>
  </si>
  <si>
    <t>เด่นชัย</t>
  </si>
  <si>
    <t>อะทาโส</t>
  </si>
  <si>
    <t>สดใส</t>
  </si>
  <si>
    <t>คำสิงห์</t>
  </si>
  <si>
    <t>ธนศักดิ์</t>
  </si>
  <si>
    <t>อ่ำศรี</t>
  </si>
  <si>
    <t>พีรพล</t>
  </si>
  <si>
    <t>ฟัดชา</t>
  </si>
  <si>
    <t>ธีระพัทธ์</t>
  </si>
  <si>
    <t>ทองดี</t>
  </si>
  <si>
    <t>ธีระพันธ์</t>
  </si>
  <si>
    <t>นาแซง</t>
  </si>
  <si>
    <t>นพพล</t>
  </si>
  <si>
    <t>นครแสน</t>
  </si>
  <si>
    <t>พนธ์พจน์</t>
  </si>
  <si>
    <t>บุญศรีเมือง</t>
  </si>
  <si>
    <t>พีรณัฐ</t>
  </si>
  <si>
    <t>พลสิม</t>
  </si>
  <si>
    <t>วชิระ</t>
  </si>
  <si>
    <t>สระทองลี</t>
  </si>
  <si>
    <t>วรภัทร</t>
  </si>
  <si>
    <t>เจนสำโรง</t>
  </si>
  <si>
    <t>วีรภาพ</t>
  </si>
  <si>
    <t>มาสระคู</t>
  </si>
  <si>
    <t>วีระพงษ์</t>
  </si>
  <si>
    <t>โหน่งบัณฑิต</t>
  </si>
  <si>
    <t>สิทธิพล</t>
  </si>
  <si>
    <t>นิยมลักษณ์</t>
  </si>
  <si>
    <t>สุธางค์</t>
  </si>
  <si>
    <t>อนิวัต</t>
  </si>
  <si>
    <t>เกษวงค์</t>
  </si>
  <si>
    <t>โอบกิจ</t>
  </si>
  <si>
    <t>ฝูงใหญ่</t>
  </si>
  <si>
    <t>กาญจนา</t>
  </si>
  <si>
    <t>หลงชล</t>
  </si>
  <si>
    <t>ณัฎฐา</t>
  </si>
  <si>
    <t>ประภาวรางศักดิ์</t>
  </si>
  <si>
    <t>ตรีชฎา</t>
  </si>
  <si>
    <t>พุกพิลา</t>
  </si>
  <si>
    <t>นิภากรณ์</t>
  </si>
  <si>
    <t>วันโน</t>
  </si>
  <si>
    <t>อรจิรา</t>
  </si>
  <si>
    <t>รองสนาม</t>
  </si>
  <si>
    <t>ธิวานนท์</t>
  </si>
  <si>
    <t>ทวีพจน์</t>
  </si>
  <si>
    <t>ภูวเดช</t>
  </si>
  <si>
    <t>เดชแสง</t>
  </si>
  <si>
    <t>จารุวิทย์</t>
  </si>
  <si>
    <t>เขียวสนาม</t>
  </si>
  <si>
    <t>ฉัตรินทร์</t>
  </si>
  <si>
    <t>บรรณสิทธิ์</t>
  </si>
  <si>
    <t>ณัฐวัตร</t>
  </si>
  <si>
    <t>ธรรมโร</t>
  </si>
  <si>
    <t>ธนพนธ์</t>
  </si>
  <si>
    <t>ธนากร</t>
  </si>
  <si>
    <t>วรรณภูงา</t>
  </si>
  <si>
    <t>ธราเทพ</t>
  </si>
  <si>
    <t>แก่นคำ</t>
  </si>
  <si>
    <t>ภูชิชย์</t>
  </si>
  <si>
    <t>ขอราศรี</t>
  </si>
  <si>
    <t>วัชรพล</t>
  </si>
  <si>
    <t>จู่คำ</t>
  </si>
  <si>
    <t>วิชยา</t>
  </si>
  <si>
    <t>ฆ้องจันดา</t>
  </si>
  <si>
    <t>ศุภณัฏฐ์</t>
  </si>
  <si>
    <t>นพเกล้า</t>
  </si>
  <si>
    <t>กานต์ณิชา</t>
  </si>
  <si>
    <t>โลกา</t>
  </si>
  <si>
    <t>กิตติญา</t>
  </si>
  <si>
    <t>ปักเคนัง</t>
  </si>
  <si>
    <t>เจสซี่</t>
  </si>
  <si>
    <t>สเมดดิ้ง</t>
  </si>
  <si>
    <t>ชญาดา</t>
  </si>
  <si>
    <t>สนิทพจน์</t>
  </si>
  <si>
    <t>ชนัญจนา</t>
  </si>
  <si>
    <t>วาสนาม</t>
  </si>
  <si>
    <t>ชนาภา</t>
  </si>
  <si>
    <t>รัตนวงค์</t>
  </si>
  <si>
    <t>ทักษอร</t>
  </si>
  <si>
    <t>กลางคาร</t>
  </si>
  <si>
    <t>นิลวรรณ</t>
  </si>
  <si>
    <t>สุดเฉลียว</t>
  </si>
  <si>
    <t>เบญจวรรณ</t>
  </si>
  <si>
    <t>แข็งขัน</t>
  </si>
  <si>
    <t>ปัญญาพร</t>
  </si>
  <si>
    <t>สิงห์นันท์</t>
  </si>
  <si>
    <t>พิมชนก</t>
  </si>
  <si>
    <t>ศิลธรรม</t>
  </si>
  <si>
    <t>พิมพ์ชนก</t>
  </si>
  <si>
    <t>ห่อไธสง</t>
  </si>
  <si>
    <t>รักตาภา</t>
  </si>
  <si>
    <t>ภาสองชั้น</t>
  </si>
  <si>
    <t>วชนิดา</t>
  </si>
  <si>
    <t>จันทร์มงคล</t>
  </si>
  <si>
    <t>ศิรินภา</t>
  </si>
  <si>
    <t>ยังเหม็น</t>
  </si>
  <si>
    <t>สุจิตรา</t>
  </si>
  <si>
    <t>ชวนโพธิ์</t>
  </si>
  <si>
    <t>อภัสรา</t>
  </si>
  <si>
    <t>เกตุแก้ว</t>
  </si>
  <si>
    <t>อารยา</t>
  </si>
  <si>
    <t>แสนบุญมี</t>
  </si>
  <si>
    <t>กิตติพัฒน์</t>
  </si>
  <si>
    <t>คาโส</t>
  </si>
  <si>
    <t>มนตรี</t>
  </si>
  <si>
    <t>ศิริวัฒน์</t>
  </si>
  <si>
    <t>จักราวุธ</t>
  </si>
  <si>
    <t>อุ่นคำ</t>
  </si>
  <si>
    <t>ธีรพงศ์</t>
  </si>
  <si>
    <t>เศษวงค์</t>
  </si>
  <si>
    <t>ธีรัตม์</t>
  </si>
  <si>
    <t>เลียงครุธ</t>
  </si>
  <si>
    <t>นันทกร</t>
  </si>
  <si>
    <t>วงศ์จำปา</t>
  </si>
  <si>
    <t>พัทธดนย์</t>
  </si>
  <si>
    <t>สว่างผุย</t>
  </si>
  <si>
    <t>พิสิษฐ</t>
  </si>
  <si>
    <t>จอกแก้ว</t>
  </si>
  <si>
    <t>พีรพงษ์</t>
  </si>
  <si>
    <t>พระหันธงชัย</t>
  </si>
  <si>
    <t>พีรพัฒน์</t>
  </si>
  <si>
    <t>สมภูงา</t>
  </si>
  <si>
    <t>ศักดิ์สิริ</t>
  </si>
  <si>
    <t>คำแก้ว</t>
  </si>
  <si>
    <t>จุฬาลักษณ์</t>
  </si>
  <si>
    <t>มาหนองหว้า</t>
  </si>
  <si>
    <t>นามภูงา</t>
  </si>
  <si>
    <t>จารวี</t>
  </si>
  <si>
    <t>เบ้าทอง</t>
  </si>
  <si>
    <t>นรากมล</t>
  </si>
  <si>
    <t>บุตรเนตร</t>
  </si>
  <si>
    <t>นันทพร</t>
  </si>
  <si>
    <t>ภูผาหลวง</t>
  </si>
  <si>
    <t>ปณิชา</t>
  </si>
  <si>
    <t>ภิญโญพัฒนกุล</t>
  </si>
  <si>
    <t>ปนิดา</t>
  </si>
  <si>
    <t>พลอำนวย</t>
  </si>
  <si>
    <t>ประพิชญา</t>
  </si>
  <si>
    <t>ตอพิมาย</t>
  </si>
  <si>
    <t>ปิยนุช</t>
  </si>
  <si>
    <t>สิทธิศรี</t>
  </si>
  <si>
    <t>มารีย์อาร์</t>
  </si>
  <si>
    <t>อุ่มอ่อนศรี</t>
  </si>
  <si>
    <t>รุ่งนภา</t>
  </si>
  <si>
    <t>ศรีเพชร</t>
  </si>
  <si>
    <t>วลัยพรรณ</t>
  </si>
  <si>
    <t>หงษ์ธรรม</t>
  </si>
  <si>
    <t>วัชราพรณ์</t>
  </si>
  <si>
    <t>วีระพันธ์</t>
  </si>
  <si>
    <t>สรัลพร</t>
  </si>
  <si>
    <t>จรทอง</t>
  </si>
  <si>
    <t>โสภิตลดา</t>
  </si>
  <si>
    <t>คำละออง</t>
  </si>
  <si>
    <t>นภาดา</t>
  </si>
  <si>
    <t>นาสมบูรณ์</t>
  </si>
  <si>
    <t>อรปรียา</t>
  </si>
  <si>
    <t>สุภบุตร</t>
  </si>
  <si>
    <t>อรัสยา</t>
  </si>
  <si>
    <t>ศรีภูมิ</t>
  </si>
  <si>
    <t>เสาวนุกล</t>
  </si>
  <si>
    <t>ภูมิวงศ์</t>
  </si>
  <si>
    <t>อภิชา</t>
  </si>
  <si>
    <t>ชนะภัย</t>
  </si>
  <si>
    <t>กวีศิลป์</t>
  </si>
  <si>
    <t>คำเวบุญ</t>
  </si>
  <si>
    <t>ศรีบุตรดี</t>
  </si>
  <si>
    <t>ธีรภัทร์</t>
  </si>
  <si>
    <t>พันธ์สำโรง</t>
  </si>
  <si>
    <t>ภัทรพล</t>
  </si>
  <si>
    <t>ภักดีเจริญ</t>
  </si>
  <si>
    <t>กนกวรรณ</t>
  </si>
  <si>
    <t>บูรณ์เจริญ</t>
  </si>
  <si>
    <t>กวินตรา</t>
  </si>
  <si>
    <t>แดงหยวก</t>
  </si>
  <si>
    <t>อ่อนสองชั้น</t>
  </si>
  <si>
    <t>จันจิรา</t>
  </si>
  <si>
    <t>สุขบุญศรี</t>
  </si>
  <si>
    <t>จิรัชญา</t>
  </si>
  <si>
    <t>สมอาษา</t>
  </si>
  <si>
    <t>ชนกวรรณ</t>
  </si>
  <si>
    <t>พิมพ์ผา</t>
  </si>
  <si>
    <t>ณัฐธิดา</t>
  </si>
  <si>
    <t>เมรัตน์</t>
  </si>
  <si>
    <t>ณัฐรุจา</t>
  </si>
  <si>
    <t>น้อยบัวทิพย์</t>
  </si>
  <si>
    <t>ทิพานัน</t>
  </si>
  <si>
    <t>อ่อนหวาน</t>
  </si>
  <si>
    <t>นัทชา</t>
  </si>
  <si>
    <t>หลักสระคู</t>
  </si>
  <si>
    <t>พิชชาภา</t>
  </si>
  <si>
    <t>แก้วสว่างโลก</t>
  </si>
  <si>
    <t>พิชญาภา</t>
  </si>
  <si>
    <t>ทำมิภักดิ์</t>
  </si>
  <si>
    <t>พิมพ์พจี</t>
  </si>
  <si>
    <t>ขันสระคู</t>
  </si>
  <si>
    <t>พิมพ์วิมล</t>
  </si>
  <si>
    <t>เพชรดา</t>
  </si>
  <si>
    <t>ภัทรวดี</t>
  </si>
  <si>
    <t>ภาวินี</t>
  </si>
  <si>
    <t>บุญประวัติ</t>
  </si>
  <si>
    <t>รัตติญา</t>
  </si>
  <si>
    <t>โสภันนา</t>
  </si>
  <si>
    <t>วนัชพร</t>
  </si>
  <si>
    <t>วาราดา</t>
  </si>
  <si>
    <t>วงษ์วัลย์</t>
  </si>
  <si>
    <t>วิภาวดี</t>
  </si>
  <si>
    <t>พาลี</t>
  </si>
  <si>
    <t>วิภาวี</t>
  </si>
  <si>
    <t>พินิจงาม</t>
  </si>
  <si>
    <t>สาวิตรี</t>
  </si>
  <si>
    <t>ติดชม</t>
  </si>
  <si>
    <t>สิริวิมล</t>
  </si>
  <si>
    <t>ศรีราธารา</t>
  </si>
  <si>
    <t>ธรรมเสนา</t>
  </si>
  <si>
    <t>อรชนะชัย</t>
  </si>
  <si>
    <t>ปฎิภาณ</t>
  </si>
  <si>
    <t>จอมสมสา</t>
  </si>
  <si>
    <t>ญานิศา</t>
  </si>
  <si>
    <t>จันทร์ศิริ</t>
  </si>
  <si>
    <t>ปุณภัทร</t>
  </si>
  <si>
    <t>แก้วคำไส</t>
  </si>
  <si>
    <t>ยอดโพธิ์</t>
  </si>
  <si>
    <t>เขมิกา</t>
  </si>
  <si>
    <t>บุดดาวัน</t>
  </si>
  <si>
    <t>น้ำฝน</t>
  </si>
  <si>
    <t>ชินภักดี</t>
  </si>
  <si>
    <t>ระดับชันมัธยมศึกษาปีที่ 1/9 (ER) ปีการศึกษา 2563</t>
  </si>
  <si>
    <t xml:space="preserve">ธนภูมิ </t>
  </si>
  <si>
    <t>ยางงาม</t>
  </si>
  <si>
    <t xml:space="preserve">ธีรพงศ์ </t>
  </si>
  <si>
    <t>พนรเขต</t>
  </si>
  <si>
    <t xml:space="preserve">นฤภัทร  </t>
  </si>
  <si>
    <t>สระตังหมง</t>
  </si>
  <si>
    <t xml:space="preserve">สุกลวัฒน์ </t>
  </si>
  <si>
    <t>ประทุม</t>
  </si>
  <si>
    <t xml:space="preserve">อานันท์  </t>
  </si>
  <si>
    <t>วาเหลา</t>
  </si>
  <si>
    <t>ธีระเดช</t>
  </si>
  <si>
    <t>ราชพิบูลย์</t>
  </si>
  <si>
    <t xml:space="preserve">กมลชรัตน์ </t>
  </si>
  <si>
    <t>สุดชารี</t>
  </si>
  <si>
    <t xml:space="preserve">จิดาภา </t>
  </si>
  <si>
    <t>ชื่นสุขเกษมกุล</t>
  </si>
  <si>
    <t xml:space="preserve">ฐิติรัตน์  </t>
  </si>
  <si>
    <t>เลขนอก</t>
  </si>
  <si>
    <t>ณัฐฐาวีรกานต์</t>
  </si>
  <si>
    <t>สายเชื้อ</t>
  </si>
  <si>
    <t xml:space="preserve">ธนิตา </t>
  </si>
  <si>
    <t>หน่อจ๋อม</t>
  </si>
  <si>
    <t xml:space="preserve">นิภากร </t>
  </si>
  <si>
    <t>ทองดา</t>
  </si>
  <si>
    <t xml:space="preserve">พนิตพิชา  </t>
  </si>
  <si>
    <t>ดีวณิชกุล</t>
  </si>
  <si>
    <t xml:space="preserve">พิชญาภัค  </t>
  </si>
  <si>
    <t xml:space="preserve">ศิริภัสสร </t>
  </si>
  <si>
    <t>นามสิมมา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</si>
</sst>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00"/>
    <numFmt numFmtId="177" formatCode="0.0000"/>
    <numFmt numFmtId="178" formatCode="0.00000"/>
    <numFmt numFmtId="179" formatCode="0.0"/>
  </numFmts>
  <fonts count="62">
    <font>
      <sz val="11"/>
      <color theme="1"/>
      <name val="Calibri"/>
      <family val="2"/>
    </font>
    <font>
      <sz val="11"/>
      <color indexed="8"/>
      <name val="Tahoma"/>
      <family val="2"/>
    </font>
    <font>
      <sz val="13"/>
      <color indexed="8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Angsana New"/>
      <family val="1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Angsana New"/>
      <family val="1"/>
    </font>
    <font>
      <b/>
      <sz val="13"/>
      <color indexed="8"/>
      <name val="TH SarabunPSK"/>
      <family val="2"/>
    </font>
    <font>
      <sz val="13"/>
      <color indexed="8"/>
      <name val="Angsana New"/>
      <family val="1"/>
    </font>
    <font>
      <sz val="13"/>
      <color indexed="10"/>
      <name val="Angsana New"/>
      <family val="1"/>
    </font>
    <font>
      <sz val="14"/>
      <color indexed="9"/>
      <name val="Angsana New"/>
      <family val="1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Angsana New"/>
      <family val="1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Angsana New"/>
      <family val="1"/>
    </font>
    <font>
      <sz val="13"/>
      <color rgb="FFFF0000"/>
      <name val="Angsana New"/>
      <family val="1"/>
    </font>
    <font>
      <sz val="14"/>
      <color theme="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2" fontId="53" fillId="0" borderId="10" xfId="0" applyNumberFormat="1" applyFont="1" applyBorder="1" applyAlignment="1">
      <alignment horizontal="center" vertical="center"/>
    </xf>
    <xf numFmtId="1" fontId="52" fillId="0" borderId="10" xfId="0" applyNumberFormat="1" applyFont="1" applyBorder="1" applyAlignment="1">
      <alignment horizontal="center" vertical="center"/>
    </xf>
    <xf numFmtId="1" fontId="51" fillId="0" borderId="0" xfId="0" applyNumberFormat="1" applyFont="1" applyAlignment="1">
      <alignment horizontal="center" vertical="center"/>
    </xf>
    <xf numFmtId="1" fontId="52" fillId="0" borderId="11" xfId="0" applyNumberFormat="1" applyFont="1" applyBorder="1" applyAlignment="1">
      <alignment horizontal="center" vertical="center" textRotation="90"/>
    </xf>
    <xf numFmtId="1" fontId="54" fillId="0" borderId="10" xfId="0" applyNumberFormat="1" applyFont="1" applyBorder="1" applyAlignment="1">
      <alignment horizontal="center" vertical="center"/>
    </xf>
    <xf numFmtId="2" fontId="55" fillId="0" borderId="10" xfId="0" applyNumberFormat="1" applyFont="1" applyBorder="1" applyAlignment="1">
      <alignment horizontal="center" vertical="center"/>
    </xf>
    <xf numFmtId="0" fontId="56" fillId="0" borderId="0" xfId="0" applyFont="1" applyAlignment="1">
      <alignment/>
    </xf>
    <xf numFmtId="1" fontId="57" fillId="0" borderId="10" xfId="0" applyNumberFormat="1" applyFont="1" applyBorder="1" applyAlignment="1">
      <alignment horizontal="center" vertical="center"/>
    </xf>
    <xf numFmtId="2" fontId="58" fillId="0" borderId="10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1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0" fontId="5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left" vertical="center" wrapText="1" readingOrder="1"/>
    </xf>
    <xf numFmtId="1" fontId="57" fillId="0" borderId="0" xfId="0" applyNumberFormat="1" applyFont="1" applyBorder="1" applyAlignment="1">
      <alignment horizontal="center" vertical="center"/>
    </xf>
    <xf numFmtId="2" fontId="58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" fontId="53" fillId="0" borderId="10" xfId="0" applyNumberFormat="1" applyFont="1" applyBorder="1" applyAlignment="1">
      <alignment horizontal="center" vertical="center"/>
    </xf>
    <xf numFmtId="179" fontId="53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3" fillId="0" borderId="0" xfId="0" applyNumberFormat="1" applyFont="1" applyBorder="1" applyAlignment="1">
      <alignment vertical="center"/>
    </xf>
    <xf numFmtId="179" fontId="5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left" vertical="center" wrapText="1"/>
    </xf>
    <xf numFmtId="2" fontId="53" fillId="0" borderId="0" xfId="0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1" fontId="60" fillId="0" borderId="0" xfId="0" applyNumberFormat="1" applyFont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/>
    </xf>
    <xf numFmtId="49" fontId="3" fillId="33" borderId="16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9" fontId="52" fillId="0" borderId="12" xfId="0" applyNumberFormat="1" applyFont="1" applyBorder="1" applyAlignment="1">
      <alignment horizontal="left" vertical="center" wrapText="1"/>
    </xf>
    <xf numFmtId="49" fontId="52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9" fontId="52" fillId="0" borderId="16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49" fontId="3" fillId="33" borderId="26" xfId="0" applyNumberFormat="1" applyFont="1" applyFill="1" applyBorder="1" applyAlignment="1">
      <alignment horizontal="left" vertical="center" wrapText="1"/>
    </xf>
    <xf numFmtId="0" fontId="52" fillId="0" borderId="27" xfId="0" applyFont="1" applyBorder="1" applyAlignment="1">
      <alignment horizontal="left" vertical="center"/>
    </xf>
    <xf numFmtId="0" fontId="52" fillId="0" borderId="28" xfId="0" applyFont="1" applyBorder="1" applyAlignment="1">
      <alignment horizontal="left" vertical="center"/>
    </xf>
    <xf numFmtId="0" fontId="52" fillId="0" borderId="29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  <xf numFmtId="0" fontId="54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4" borderId="10" xfId="0" applyNumberFormat="1" applyFont="1" applyFill="1" applyBorder="1" applyAlignment="1">
      <alignment horizontal="left" vertical="center" wrapText="1"/>
    </xf>
    <xf numFmtId="49" fontId="3" fillId="34" borderId="16" xfId="0" applyNumberFormat="1" applyFont="1" applyFill="1" applyBorder="1" applyAlignment="1">
      <alignment horizontal="left" vertical="center" wrapText="1"/>
    </xf>
    <xf numFmtId="49" fontId="3" fillId="34" borderId="12" xfId="0" applyNumberFormat="1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left" vertical="center" wrapText="1"/>
    </xf>
    <xf numFmtId="1" fontId="5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1" fontId="57" fillId="33" borderId="10" xfId="0" applyNumberFormat="1" applyFont="1" applyFill="1" applyBorder="1" applyAlignment="1">
      <alignment horizontal="center" vertical="center"/>
    </xf>
    <xf numFmtId="1" fontId="52" fillId="33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49" fontId="3" fillId="0" borderId="30" xfId="0" applyNumberFormat="1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49" fontId="3" fillId="33" borderId="22" xfId="0" applyNumberFormat="1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1" fontId="61" fillId="0" borderId="0" xfId="0" applyNumberFormat="1" applyFont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" fontId="53" fillId="0" borderId="10" xfId="0" applyNumberFormat="1" applyFont="1" applyBorder="1" applyAlignment="1">
      <alignment horizontal="center" vertical="center"/>
    </xf>
    <xf numFmtId="0" fontId="52" fillId="0" borderId="34" xfId="0" applyFont="1" applyBorder="1" applyAlignment="1">
      <alignment horizontal="center"/>
    </xf>
    <xf numFmtId="0" fontId="53" fillId="0" borderId="18" xfId="0" applyFont="1" applyBorder="1" applyAlignment="1">
      <alignment horizontal="center" vertical="center" textRotation="45"/>
    </xf>
    <xf numFmtId="0" fontId="47" fillId="0" borderId="11" xfId="0" applyFont="1" applyBorder="1" applyAlignment="1">
      <alignment horizontal="center" vertical="center" textRotation="45"/>
    </xf>
    <xf numFmtId="0" fontId="0" fillId="0" borderId="11" xfId="0" applyBorder="1" applyAlignment="1">
      <alignment horizontal="center" vertical="center" textRotation="45"/>
    </xf>
    <xf numFmtId="0" fontId="52" fillId="0" borderId="19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179" fontId="53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ลิงก์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view="pageLayout" workbookViewId="0" topLeftCell="A7">
      <selection activeCell="F24" sqref="F24"/>
    </sheetView>
  </sheetViews>
  <sheetFormatPr defaultColWidth="9.00390625" defaultRowHeight="15"/>
  <cols>
    <col min="1" max="1" width="3.7109375" style="1" customWidth="1"/>
    <col min="2" max="2" width="7.28125" style="1" customWidth="1"/>
    <col min="3" max="3" width="6.7109375" style="1" customWidth="1"/>
    <col min="4" max="4" width="9.00390625" style="1" customWidth="1"/>
    <col min="5" max="5" width="9.57421875" style="1" customWidth="1"/>
    <col min="6" max="6" width="4.00390625" style="5" customWidth="1"/>
    <col min="7" max="7" width="4.57421875" style="5" customWidth="1"/>
    <col min="8" max="10" width="4.00390625" style="5" customWidth="1"/>
    <col min="11" max="11" width="8.7109375" style="1" customWidth="1"/>
    <col min="12" max="12" width="8.421875" style="1" customWidth="1"/>
    <col min="13" max="13" width="10.57421875" style="1" customWidth="1"/>
    <col min="14" max="16384" width="9.00390625" style="1" customWidth="1"/>
  </cols>
  <sheetData>
    <row r="1" spans="1:13" ht="21">
      <c r="A1" s="2"/>
      <c r="B1" s="2"/>
      <c r="C1" s="2"/>
      <c r="D1" s="2"/>
      <c r="E1" s="15" t="s">
        <v>2</v>
      </c>
      <c r="F1" s="15"/>
      <c r="G1" s="15"/>
      <c r="H1" s="15"/>
      <c r="I1" s="15"/>
      <c r="J1" s="15"/>
      <c r="K1" s="15"/>
      <c r="L1" s="15"/>
      <c r="M1" s="15"/>
    </row>
    <row r="2" spans="1:13" ht="29.25" customHeight="1">
      <c r="A2" s="132" t="s">
        <v>27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21" customHeight="1">
      <c r="A3" s="130" t="s">
        <v>3</v>
      </c>
      <c r="B3" s="126" t="s">
        <v>4</v>
      </c>
      <c r="C3" s="120" t="s">
        <v>5</v>
      </c>
      <c r="D3" s="121"/>
      <c r="E3" s="122"/>
      <c r="F3" s="131" t="s">
        <v>1</v>
      </c>
      <c r="G3" s="131"/>
      <c r="H3" s="131"/>
      <c r="I3" s="131"/>
      <c r="J3" s="131"/>
      <c r="K3" s="128" t="s">
        <v>0</v>
      </c>
      <c r="L3" s="133" t="s">
        <v>11</v>
      </c>
      <c r="M3" s="133" t="s">
        <v>12</v>
      </c>
    </row>
    <row r="4" spans="1:13" ht="58.5" customHeight="1">
      <c r="A4" s="130"/>
      <c r="B4" s="127"/>
      <c r="C4" s="123"/>
      <c r="D4" s="124"/>
      <c r="E4" s="125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29"/>
      <c r="L4" s="134"/>
      <c r="M4" s="135"/>
    </row>
    <row r="5" spans="1:13" ht="14.25" customHeight="1">
      <c r="A5" s="25">
        <v>1</v>
      </c>
      <c r="B5" s="57">
        <v>15737</v>
      </c>
      <c r="C5" s="66" t="s">
        <v>37</v>
      </c>
      <c r="D5" s="17" t="s">
        <v>38</v>
      </c>
      <c r="E5" s="18" t="s">
        <v>39</v>
      </c>
      <c r="F5" s="4"/>
      <c r="G5" s="4"/>
      <c r="H5" s="4"/>
      <c r="I5" s="4"/>
      <c r="J5" s="4"/>
      <c r="K5" s="3">
        <f aca="true" t="shared" si="0" ref="K5:K23">SUM(F5,G5,H5,I5,J5)</f>
        <v>0</v>
      </c>
      <c r="L5" s="3" t="str">
        <f>IF(K5&lt;=3,"0",IF(K5&lt;=7,"1",IF(K5&lt;=11,"2",IF(K5&gt;=12,"3"))))</f>
        <v>0</v>
      </c>
      <c r="M5" s="3" t="str">
        <f aca="true" t="shared" si="1" ref="M5:M10">IF(K5&lt;=3,"ไม่ผ่าน",IF(K5&lt;=7,"ผ่าน",IF(K5&lt;=11,"ดี",IF(K5&gt;=12,"ดีเยี่ยม"))))</f>
        <v>ไม่ผ่าน</v>
      </c>
    </row>
    <row r="6" spans="1:13" ht="14.25" customHeight="1">
      <c r="A6" s="25">
        <v>2</v>
      </c>
      <c r="B6" s="57">
        <v>15738</v>
      </c>
      <c r="C6" s="66" t="s">
        <v>37</v>
      </c>
      <c r="D6" s="17" t="s">
        <v>40</v>
      </c>
      <c r="E6" s="18" t="s">
        <v>41</v>
      </c>
      <c r="F6" s="4"/>
      <c r="G6" s="4"/>
      <c r="H6" s="4"/>
      <c r="I6" s="4"/>
      <c r="J6" s="4"/>
      <c r="K6" s="3">
        <f t="shared" si="0"/>
        <v>0</v>
      </c>
      <c r="L6" s="3" t="str">
        <f aca="true" t="shared" si="2" ref="L6:L24">IF(K6&lt;=3,"0",IF(K6&lt;=7,"1",IF(K6&lt;=11,"2",IF(K6&gt;=12,"3"))))</f>
        <v>0</v>
      </c>
      <c r="M6" s="3" t="str">
        <f t="shared" si="1"/>
        <v>ไม่ผ่าน</v>
      </c>
    </row>
    <row r="7" spans="1:13" ht="14.25" customHeight="1">
      <c r="A7" s="25">
        <v>3</v>
      </c>
      <c r="B7" s="57">
        <v>15739</v>
      </c>
      <c r="C7" s="66" t="s">
        <v>37</v>
      </c>
      <c r="D7" s="17" t="s">
        <v>42</v>
      </c>
      <c r="E7" s="18" t="s">
        <v>43</v>
      </c>
      <c r="F7" s="10"/>
      <c r="G7" s="10"/>
      <c r="H7" s="10"/>
      <c r="I7" s="10"/>
      <c r="J7" s="10"/>
      <c r="K7" s="3">
        <f t="shared" si="0"/>
        <v>0</v>
      </c>
      <c r="L7" s="3" t="str">
        <f t="shared" si="2"/>
        <v>0</v>
      </c>
      <c r="M7" s="3" t="str">
        <f t="shared" si="1"/>
        <v>ไม่ผ่าน</v>
      </c>
    </row>
    <row r="8" spans="1:13" ht="14.25" customHeight="1">
      <c r="A8" s="25">
        <v>4</v>
      </c>
      <c r="B8" s="57">
        <v>15740</v>
      </c>
      <c r="C8" s="66" t="s">
        <v>37</v>
      </c>
      <c r="D8" s="17" t="s">
        <v>44</v>
      </c>
      <c r="E8" s="18" t="s">
        <v>45</v>
      </c>
      <c r="F8" s="55"/>
      <c r="G8" s="55"/>
      <c r="H8" s="55"/>
      <c r="I8" s="55"/>
      <c r="J8" s="55"/>
      <c r="K8" s="56">
        <f t="shared" si="0"/>
        <v>0</v>
      </c>
      <c r="L8" s="56" t="str">
        <f t="shared" si="2"/>
        <v>0</v>
      </c>
      <c r="M8" s="56" t="str">
        <f t="shared" si="1"/>
        <v>ไม่ผ่าน</v>
      </c>
    </row>
    <row r="9" spans="1:13" ht="14.25" customHeight="1">
      <c r="A9" s="25">
        <v>5</v>
      </c>
      <c r="B9" s="57">
        <v>15741</v>
      </c>
      <c r="C9" s="66" t="s">
        <v>46</v>
      </c>
      <c r="D9" s="17" t="s">
        <v>47</v>
      </c>
      <c r="E9" s="18" t="s">
        <v>48</v>
      </c>
      <c r="F9" s="10"/>
      <c r="G9" s="10"/>
      <c r="H9" s="10"/>
      <c r="I9" s="10"/>
      <c r="J9" s="10"/>
      <c r="K9" s="3">
        <f t="shared" si="0"/>
        <v>0</v>
      </c>
      <c r="L9" s="3" t="str">
        <f t="shared" si="2"/>
        <v>0</v>
      </c>
      <c r="M9" s="3" t="str">
        <f t="shared" si="1"/>
        <v>ไม่ผ่าน</v>
      </c>
    </row>
    <row r="10" spans="1:13" ht="14.25" customHeight="1">
      <c r="A10" s="25">
        <v>6</v>
      </c>
      <c r="B10" s="57">
        <v>15742</v>
      </c>
      <c r="C10" s="61" t="s">
        <v>46</v>
      </c>
      <c r="D10" s="62" t="s">
        <v>49</v>
      </c>
      <c r="E10" s="63" t="s">
        <v>50</v>
      </c>
      <c r="F10" s="10"/>
      <c r="G10" s="10"/>
      <c r="H10" s="10"/>
      <c r="I10" s="10"/>
      <c r="J10" s="10"/>
      <c r="K10" s="3">
        <f t="shared" si="0"/>
        <v>0</v>
      </c>
      <c r="L10" s="3" t="str">
        <f t="shared" si="2"/>
        <v>0</v>
      </c>
      <c r="M10" s="3" t="str">
        <f t="shared" si="1"/>
        <v>ไม่ผ่าน</v>
      </c>
    </row>
    <row r="11" spans="1:13" ht="14.25" customHeight="1">
      <c r="A11" s="25">
        <v>7</v>
      </c>
      <c r="B11" s="57">
        <v>15744</v>
      </c>
      <c r="C11" s="66" t="s">
        <v>46</v>
      </c>
      <c r="D11" s="17" t="s">
        <v>51</v>
      </c>
      <c r="E11" s="18" t="s">
        <v>52</v>
      </c>
      <c r="F11" s="10"/>
      <c r="G11" s="10"/>
      <c r="H11" s="10"/>
      <c r="I11" s="10"/>
      <c r="J11" s="10"/>
      <c r="K11" s="3">
        <f t="shared" si="0"/>
        <v>0</v>
      </c>
      <c r="L11" s="3" t="str">
        <f t="shared" si="2"/>
        <v>0</v>
      </c>
      <c r="M11" s="3" t="str">
        <f aca="true" t="shared" si="3" ref="M11:M20">IF(K11&lt;=3,"ไม่ผ่าน",IF(K11&lt;=7,"ผ่าน",IF(K11&lt;=11,"ดี",IF(K11&gt;=12,"ดีเยี่ยม"))))</f>
        <v>ไม่ผ่าน</v>
      </c>
    </row>
    <row r="12" spans="1:13" ht="14.25" customHeight="1">
      <c r="A12" s="42">
        <v>8</v>
      </c>
      <c r="B12" s="57">
        <v>15745</v>
      </c>
      <c r="C12" s="66" t="s">
        <v>46</v>
      </c>
      <c r="D12" s="17" t="s">
        <v>53</v>
      </c>
      <c r="E12" s="18" t="s">
        <v>54</v>
      </c>
      <c r="F12" s="10"/>
      <c r="G12" s="10"/>
      <c r="H12" s="10"/>
      <c r="I12" s="10"/>
      <c r="J12" s="10"/>
      <c r="K12" s="3">
        <f t="shared" si="0"/>
        <v>0</v>
      </c>
      <c r="L12" s="3" t="str">
        <f t="shared" si="2"/>
        <v>0</v>
      </c>
      <c r="M12" s="3" t="str">
        <f t="shared" si="3"/>
        <v>ไม่ผ่าน</v>
      </c>
    </row>
    <row r="13" spans="1:18" ht="14.25" customHeight="1">
      <c r="A13" s="43">
        <v>9</v>
      </c>
      <c r="B13" s="57">
        <v>15746</v>
      </c>
      <c r="C13" s="66" t="s">
        <v>46</v>
      </c>
      <c r="D13" s="17" t="s">
        <v>55</v>
      </c>
      <c r="E13" s="18" t="s">
        <v>56</v>
      </c>
      <c r="F13" s="10"/>
      <c r="G13" s="10"/>
      <c r="H13" s="10"/>
      <c r="I13" s="10"/>
      <c r="J13" s="10"/>
      <c r="K13" s="3">
        <f t="shared" si="0"/>
        <v>0</v>
      </c>
      <c r="L13" s="3" t="str">
        <f t="shared" si="2"/>
        <v>0</v>
      </c>
      <c r="M13" s="3" t="str">
        <f t="shared" si="3"/>
        <v>ไม่ผ่าน</v>
      </c>
      <c r="P13" s="1">
        <v>44</v>
      </c>
      <c r="R13" s="1" t="s">
        <v>26</v>
      </c>
    </row>
    <row r="14" spans="1:13" ht="14.25" customHeight="1">
      <c r="A14" s="23">
        <v>10</v>
      </c>
      <c r="B14" s="57">
        <v>15747</v>
      </c>
      <c r="C14" s="66" t="s">
        <v>46</v>
      </c>
      <c r="D14" s="17" t="s">
        <v>57</v>
      </c>
      <c r="E14" s="18" t="s">
        <v>58</v>
      </c>
      <c r="F14" s="10"/>
      <c r="G14" s="10"/>
      <c r="H14" s="10"/>
      <c r="I14" s="10"/>
      <c r="J14" s="10"/>
      <c r="K14" s="3">
        <f t="shared" si="0"/>
        <v>0</v>
      </c>
      <c r="L14" s="3" t="str">
        <f t="shared" si="2"/>
        <v>0</v>
      </c>
      <c r="M14" s="3" t="str">
        <f t="shared" si="3"/>
        <v>ไม่ผ่าน</v>
      </c>
    </row>
    <row r="15" spans="1:13" ht="14.25" customHeight="1">
      <c r="A15" s="23">
        <v>11</v>
      </c>
      <c r="B15" s="57">
        <v>15748</v>
      </c>
      <c r="C15" s="66" t="s">
        <v>46</v>
      </c>
      <c r="D15" s="17" t="s">
        <v>59</v>
      </c>
      <c r="E15" s="18" t="s">
        <v>60</v>
      </c>
      <c r="F15" s="4"/>
      <c r="G15" s="4"/>
      <c r="H15" s="4"/>
      <c r="I15" s="4"/>
      <c r="J15" s="4"/>
      <c r="K15" s="3">
        <f t="shared" si="0"/>
        <v>0</v>
      </c>
      <c r="L15" s="3" t="str">
        <f t="shared" si="2"/>
        <v>0</v>
      </c>
      <c r="M15" s="3" t="str">
        <f t="shared" si="3"/>
        <v>ไม่ผ่าน</v>
      </c>
    </row>
    <row r="16" spans="1:13" ht="14.25" customHeight="1">
      <c r="A16" s="23">
        <v>12</v>
      </c>
      <c r="B16" s="57">
        <v>15749</v>
      </c>
      <c r="C16" s="81" t="s">
        <v>46</v>
      </c>
      <c r="D16" s="72" t="s">
        <v>61</v>
      </c>
      <c r="E16" s="73" t="s">
        <v>62</v>
      </c>
      <c r="F16" s="10"/>
      <c r="G16" s="10"/>
      <c r="H16" s="10"/>
      <c r="I16" s="10"/>
      <c r="J16" s="10"/>
      <c r="K16" s="3">
        <f t="shared" si="0"/>
        <v>0</v>
      </c>
      <c r="L16" s="3" t="str">
        <f t="shared" si="2"/>
        <v>0</v>
      </c>
      <c r="M16" s="3" t="str">
        <f t="shared" si="3"/>
        <v>ไม่ผ่าน</v>
      </c>
    </row>
    <row r="17" spans="1:13" ht="14.25" customHeight="1">
      <c r="A17" s="23">
        <v>13</v>
      </c>
      <c r="B17" s="57">
        <v>15750</v>
      </c>
      <c r="C17" s="81" t="s">
        <v>46</v>
      </c>
      <c r="D17" s="72" t="s">
        <v>63</v>
      </c>
      <c r="E17" s="73" t="s">
        <v>64</v>
      </c>
      <c r="F17" s="10"/>
      <c r="G17" s="10"/>
      <c r="H17" s="10"/>
      <c r="I17" s="10"/>
      <c r="J17" s="10"/>
      <c r="K17" s="3">
        <f t="shared" si="0"/>
        <v>0</v>
      </c>
      <c r="L17" s="3" t="str">
        <f t="shared" si="2"/>
        <v>0</v>
      </c>
      <c r="M17" s="3" t="str">
        <f t="shared" si="3"/>
        <v>ไม่ผ่าน</v>
      </c>
    </row>
    <row r="18" spans="1:13" ht="14.25" customHeight="1">
      <c r="A18" s="23">
        <v>14</v>
      </c>
      <c r="B18" s="57">
        <v>15751</v>
      </c>
      <c r="C18" s="66" t="s">
        <v>46</v>
      </c>
      <c r="D18" s="17" t="s">
        <v>65</v>
      </c>
      <c r="E18" s="18" t="s">
        <v>66</v>
      </c>
      <c r="F18" s="10"/>
      <c r="G18" s="10"/>
      <c r="H18" s="10"/>
      <c r="I18" s="10"/>
      <c r="J18" s="10"/>
      <c r="K18" s="3">
        <f t="shared" si="0"/>
        <v>0</v>
      </c>
      <c r="L18" s="3" t="str">
        <f t="shared" si="2"/>
        <v>0</v>
      </c>
      <c r="M18" s="3" t="str">
        <f t="shared" si="3"/>
        <v>ไม่ผ่าน</v>
      </c>
    </row>
    <row r="19" spans="1:13" ht="14.25" customHeight="1">
      <c r="A19" s="23">
        <v>15</v>
      </c>
      <c r="B19" s="57">
        <v>15752</v>
      </c>
      <c r="C19" s="66" t="s">
        <v>46</v>
      </c>
      <c r="D19" s="17" t="s">
        <v>67</v>
      </c>
      <c r="E19" s="18" t="s">
        <v>68</v>
      </c>
      <c r="F19" s="10"/>
      <c r="G19" s="10"/>
      <c r="H19" s="10"/>
      <c r="I19" s="10"/>
      <c r="J19" s="10"/>
      <c r="K19" s="3">
        <f t="shared" si="0"/>
        <v>0</v>
      </c>
      <c r="L19" s="3" t="str">
        <f t="shared" si="2"/>
        <v>0</v>
      </c>
      <c r="M19" s="3" t="str">
        <f t="shared" si="3"/>
        <v>ไม่ผ่าน</v>
      </c>
    </row>
    <row r="20" spans="1:13" ht="14.25" customHeight="1">
      <c r="A20" s="23">
        <v>16</v>
      </c>
      <c r="B20" s="57">
        <v>15753</v>
      </c>
      <c r="C20" s="66" t="s">
        <v>46</v>
      </c>
      <c r="D20" s="17" t="s">
        <v>69</v>
      </c>
      <c r="E20" s="18" t="s">
        <v>70</v>
      </c>
      <c r="F20" s="10"/>
      <c r="G20" s="10"/>
      <c r="H20" s="10"/>
      <c r="I20" s="10"/>
      <c r="J20" s="10"/>
      <c r="K20" s="3">
        <f t="shared" si="0"/>
        <v>0</v>
      </c>
      <c r="L20" s="3" t="str">
        <f t="shared" si="2"/>
        <v>0</v>
      </c>
      <c r="M20" s="3" t="str">
        <f t="shared" si="3"/>
        <v>ไม่ผ่าน</v>
      </c>
    </row>
    <row r="21" spans="1:13" ht="14.25" customHeight="1">
      <c r="A21" s="23">
        <v>17</v>
      </c>
      <c r="B21" s="57">
        <v>15754</v>
      </c>
      <c r="C21" s="66" t="s">
        <v>46</v>
      </c>
      <c r="D21" s="17" t="s">
        <v>71</v>
      </c>
      <c r="E21" s="18" t="s">
        <v>72</v>
      </c>
      <c r="F21" s="10"/>
      <c r="G21" s="10"/>
      <c r="H21" s="10"/>
      <c r="I21" s="10"/>
      <c r="J21" s="10"/>
      <c r="K21" s="3">
        <f t="shared" si="0"/>
        <v>0</v>
      </c>
      <c r="L21" s="3" t="str">
        <f>IF(K21&lt;=3,"0",IF(K21&lt;=7,"1",IF(K21&lt;=11,"2",IF(K21&gt;=12,"3"))))</f>
        <v>0</v>
      </c>
      <c r="M21" s="3" t="str">
        <f>IF(K21&lt;=3,"ไม่ผ่าน",IF(K21&lt;=7,"ผ่าน",IF(K21&lt;=11,"ดี",IF(K21&gt;=12,"ดีเยี่ยม"))))</f>
        <v>ไม่ผ่าน</v>
      </c>
    </row>
    <row r="22" spans="1:13" ht="14.25" customHeight="1">
      <c r="A22" s="23">
        <v>18</v>
      </c>
      <c r="B22" s="57">
        <v>15755</v>
      </c>
      <c r="C22" s="81" t="s">
        <v>46</v>
      </c>
      <c r="D22" s="110" t="s">
        <v>73</v>
      </c>
      <c r="E22" s="111" t="s">
        <v>74</v>
      </c>
      <c r="F22" s="46"/>
      <c r="G22" s="46"/>
      <c r="H22" s="46"/>
      <c r="I22" s="46"/>
      <c r="J22" s="46"/>
      <c r="K22" s="3">
        <f t="shared" si="0"/>
        <v>0</v>
      </c>
      <c r="L22" s="3" t="str">
        <f t="shared" si="2"/>
        <v>0</v>
      </c>
      <c r="M22" s="3" t="str">
        <f>IF(K22&lt;=3,"ไม่ผ่าน",IF(K22&lt;=7,"ผ่าน",IF(K22&lt;=11,"ดี",IF(K22&gt;=12,"ดีเยี่ยม"))))</f>
        <v>ไม่ผ่าน</v>
      </c>
    </row>
    <row r="23" spans="1:13" ht="14.25" customHeight="1">
      <c r="A23" s="23">
        <v>19</v>
      </c>
      <c r="B23" s="57">
        <v>15756</v>
      </c>
      <c r="C23" s="81" t="s">
        <v>46</v>
      </c>
      <c r="D23" s="72" t="s">
        <v>75</v>
      </c>
      <c r="E23" s="73" t="s">
        <v>76</v>
      </c>
      <c r="F23" s="10"/>
      <c r="G23" s="10"/>
      <c r="H23" s="10"/>
      <c r="I23" s="10"/>
      <c r="J23" s="10"/>
      <c r="K23" s="3">
        <f t="shared" si="0"/>
        <v>0</v>
      </c>
      <c r="L23" s="3" t="str">
        <f t="shared" si="2"/>
        <v>0</v>
      </c>
      <c r="M23" s="3" t="str">
        <f>IF(K23&lt;=3,"ไม่ผ่าน",IF(K23&lt;=7,"ผ่าน",IF(K23&lt;=11,"ดี",IF(K23&gt;=12,"ดีเยี่ยม"))))</f>
        <v>ไม่ผ่าน</v>
      </c>
    </row>
    <row r="24" spans="1:13" ht="14.25" customHeight="1">
      <c r="A24" s="23">
        <v>20</v>
      </c>
      <c r="B24" s="57">
        <v>15757</v>
      </c>
      <c r="C24" s="66" t="s">
        <v>46</v>
      </c>
      <c r="D24" s="17" t="s">
        <v>77</v>
      </c>
      <c r="E24" s="18" t="s">
        <v>43</v>
      </c>
      <c r="F24" s="10"/>
      <c r="G24" s="10"/>
      <c r="H24" s="10"/>
      <c r="I24" s="10"/>
      <c r="J24" s="10"/>
      <c r="K24" s="3">
        <f>SUM(F24,G24,H24,I24,J24)</f>
        <v>0</v>
      </c>
      <c r="L24" s="3" t="str">
        <f t="shared" si="2"/>
        <v>0</v>
      </c>
      <c r="M24" s="3" t="str">
        <f>IF(K24&lt;=3,"ไม่ผ่าน",IF(K24&lt;=7,"ผ่าน",IF(K24&lt;=11,"ดี",IF(K24&gt;=12,"ดีเยี่ยม"))))</f>
        <v>ไม่ผ่าน</v>
      </c>
    </row>
    <row r="25" spans="1:13" ht="14.25" customHeight="1">
      <c r="A25" s="23">
        <v>21</v>
      </c>
      <c r="B25" s="57">
        <v>15758</v>
      </c>
      <c r="C25" s="66" t="s">
        <v>46</v>
      </c>
      <c r="D25" s="17" t="s">
        <v>78</v>
      </c>
      <c r="E25" s="18" t="s">
        <v>79</v>
      </c>
      <c r="F25" s="10"/>
      <c r="G25" s="10"/>
      <c r="H25" s="10"/>
      <c r="I25" s="10"/>
      <c r="J25" s="10"/>
      <c r="K25" s="3">
        <f>SUM(F25,G25,H25,I25,J25)</f>
        <v>0</v>
      </c>
      <c r="L25" s="3" t="str">
        <f aca="true" t="shared" si="4" ref="L25:L34">IF(K25&lt;=3,"0",IF(K25&lt;=7,"1",IF(K25&lt;=11,"2",IF(K25&gt;=12,"3"))))</f>
        <v>0</v>
      </c>
      <c r="M25" s="3" t="str">
        <f>IF(K25&lt;=3,"ไม่ผ่าน",IF(K25&lt;=7,"ผ่าน",IF(K25&lt;=11,"ดี",IF(K25&gt;=12,"ดีเยี่ยม"))))</f>
        <v>ไม่ผ่าน</v>
      </c>
    </row>
    <row r="26" spans="1:13" ht="14.25" customHeight="1">
      <c r="A26" s="23">
        <v>22</v>
      </c>
      <c r="B26" s="57">
        <v>15759</v>
      </c>
      <c r="C26" s="66" t="s">
        <v>46</v>
      </c>
      <c r="D26" s="17" t="s">
        <v>80</v>
      </c>
      <c r="E26" s="18" t="s">
        <v>81</v>
      </c>
      <c r="F26" s="10"/>
      <c r="G26" s="10"/>
      <c r="H26" s="10"/>
      <c r="I26" s="10"/>
      <c r="J26" s="10"/>
      <c r="K26" s="3">
        <f aca="true" t="shared" si="5" ref="K26:K34">SUM(F26,G26,H26,I26,J26)</f>
        <v>0</v>
      </c>
      <c r="L26" s="3" t="str">
        <f t="shared" si="4"/>
        <v>0</v>
      </c>
      <c r="M26" s="3" t="str">
        <f aca="true" t="shared" si="6" ref="M26:M34">IF(K26&lt;=3,"ไม่ผ่าน",IF(K26&lt;=7,"ผ่าน",IF(K26&lt;=11,"ดี",IF(K26&gt;=12,"ดีเยี่ยม"))))</f>
        <v>ไม่ผ่าน</v>
      </c>
    </row>
    <row r="27" spans="1:13" ht="14.25" customHeight="1">
      <c r="A27" s="23">
        <v>23</v>
      </c>
      <c r="B27" s="57">
        <v>15760</v>
      </c>
      <c r="C27" s="66" t="s">
        <v>46</v>
      </c>
      <c r="D27" s="17" t="s">
        <v>82</v>
      </c>
      <c r="E27" s="18" t="s">
        <v>83</v>
      </c>
      <c r="F27" s="10"/>
      <c r="G27" s="10"/>
      <c r="H27" s="10"/>
      <c r="I27" s="10"/>
      <c r="J27" s="10"/>
      <c r="K27" s="3">
        <f t="shared" si="5"/>
        <v>0</v>
      </c>
      <c r="L27" s="3" t="str">
        <f t="shared" si="4"/>
        <v>0</v>
      </c>
      <c r="M27" s="3" t="str">
        <f t="shared" si="6"/>
        <v>ไม่ผ่าน</v>
      </c>
    </row>
    <row r="28" spans="1:13" ht="14.25" customHeight="1">
      <c r="A28" s="23">
        <v>24</v>
      </c>
      <c r="B28" s="57">
        <v>15761</v>
      </c>
      <c r="C28" s="66" t="s">
        <v>46</v>
      </c>
      <c r="D28" s="17" t="s">
        <v>84</v>
      </c>
      <c r="E28" s="18" t="s">
        <v>85</v>
      </c>
      <c r="F28" s="10"/>
      <c r="G28" s="10"/>
      <c r="H28" s="10"/>
      <c r="I28" s="10"/>
      <c r="J28" s="10"/>
      <c r="K28" s="3">
        <f t="shared" si="5"/>
        <v>0</v>
      </c>
      <c r="L28" s="3" t="str">
        <f t="shared" si="4"/>
        <v>0</v>
      </c>
      <c r="M28" s="3" t="str">
        <f t="shared" si="6"/>
        <v>ไม่ผ่าน</v>
      </c>
    </row>
    <row r="29" spans="1:13" ht="14.25" customHeight="1">
      <c r="A29" s="23">
        <v>25</v>
      </c>
      <c r="B29" s="57">
        <v>15762</v>
      </c>
      <c r="C29" s="66" t="s">
        <v>46</v>
      </c>
      <c r="D29" s="17" t="s">
        <v>86</v>
      </c>
      <c r="E29" s="18" t="s">
        <v>87</v>
      </c>
      <c r="F29" s="10"/>
      <c r="G29" s="10"/>
      <c r="H29" s="10"/>
      <c r="I29" s="10"/>
      <c r="J29" s="10"/>
      <c r="K29" s="3">
        <f t="shared" si="5"/>
        <v>0</v>
      </c>
      <c r="L29" s="3" t="str">
        <f t="shared" si="4"/>
        <v>0</v>
      </c>
      <c r="M29" s="3" t="str">
        <f t="shared" si="6"/>
        <v>ไม่ผ่าน</v>
      </c>
    </row>
    <row r="30" spans="1:13" ht="14.25" customHeight="1">
      <c r="A30" s="23">
        <v>26</v>
      </c>
      <c r="B30" s="57">
        <v>15763</v>
      </c>
      <c r="C30" s="66" t="s">
        <v>46</v>
      </c>
      <c r="D30" s="17" t="s">
        <v>88</v>
      </c>
      <c r="E30" s="18" t="s">
        <v>89</v>
      </c>
      <c r="F30" s="10"/>
      <c r="G30" s="10"/>
      <c r="H30" s="10"/>
      <c r="I30" s="10"/>
      <c r="J30" s="10"/>
      <c r="K30" s="3">
        <f t="shared" si="5"/>
        <v>0</v>
      </c>
      <c r="L30" s="3" t="str">
        <f t="shared" si="4"/>
        <v>0</v>
      </c>
      <c r="M30" s="3" t="str">
        <f t="shared" si="6"/>
        <v>ไม่ผ่าน</v>
      </c>
    </row>
    <row r="31" spans="1:13" ht="14.25" customHeight="1">
      <c r="A31" s="23">
        <v>27</v>
      </c>
      <c r="B31" s="57">
        <v>15764</v>
      </c>
      <c r="C31" s="66" t="s">
        <v>46</v>
      </c>
      <c r="D31" s="17" t="s">
        <v>90</v>
      </c>
      <c r="E31" s="18" t="s">
        <v>91</v>
      </c>
      <c r="F31" s="10"/>
      <c r="G31" s="10"/>
      <c r="H31" s="10"/>
      <c r="I31" s="10"/>
      <c r="J31" s="10"/>
      <c r="K31" s="3">
        <f t="shared" si="5"/>
        <v>0</v>
      </c>
      <c r="L31" s="3" t="str">
        <f t="shared" si="4"/>
        <v>0</v>
      </c>
      <c r="M31" s="3" t="str">
        <f t="shared" si="6"/>
        <v>ไม่ผ่าน</v>
      </c>
    </row>
    <row r="32" spans="1:13" ht="14.25" customHeight="1">
      <c r="A32" s="23">
        <v>28</v>
      </c>
      <c r="B32" s="57">
        <v>15765</v>
      </c>
      <c r="C32" s="66" t="s">
        <v>46</v>
      </c>
      <c r="D32" s="17" t="s">
        <v>92</v>
      </c>
      <c r="E32" s="18" t="s">
        <v>93</v>
      </c>
      <c r="F32" s="10"/>
      <c r="G32" s="10"/>
      <c r="H32" s="10"/>
      <c r="I32" s="10"/>
      <c r="J32" s="10"/>
      <c r="K32" s="3">
        <f t="shared" si="5"/>
        <v>0</v>
      </c>
      <c r="L32" s="3" t="str">
        <f t="shared" si="4"/>
        <v>0</v>
      </c>
      <c r="M32" s="3" t="str">
        <f t="shared" si="6"/>
        <v>ไม่ผ่าน</v>
      </c>
    </row>
    <row r="33" spans="1:13" ht="14.25" customHeight="1">
      <c r="A33" s="23">
        <v>29</v>
      </c>
      <c r="B33" s="57">
        <v>16023</v>
      </c>
      <c r="C33" s="66" t="s">
        <v>46</v>
      </c>
      <c r="D33" s="17" t="s">
        <v>94</v>
      </c>
      <c r="E33" s="18" t="s">
        <v>95</v>
      </c>
      <c r="F33" s="10"/>
      <c r="G33" s="10"/>
      <c r="H33" s="10"/>
      <c r="I33" s="10"/>
      <c r="J33" s="10"/>
      <c r="K33" s="3">
        <f t="shared" si="5"/>
        <v>0</v>
      </c>
      <c r="L33" s="3" t="str">
        <f t="shared" si="4"/>
        <v>0</v>
      </c>
      <c r="M33" s="3" t="str">
        <f t="shared" si="6"/>
        <v>ไม่ผ่าน</v>
      </c>
    </row>
    <row r="34" spans="1:13" ht="14.25" customHeight="1">
      <c r="A34" s="23">
        <v>30</v>
      </c>
      <c r="B34" s="57">
        <v>16024</v>
      </c>
      <c r="C34" s="66" t="s">
        <v>46</v>
      </c>
      <c r="D34" s="17" t="s">
        <v>96</v>
      </c>
      <c r="E34" s="18" t="s">
        <v>97</v>
      </c>
      <c r="F34" s="10"/>
      <c r="G34" s="10"/>
      <c r="H34" s="10"/>
      <c r="I34" s="10"/>
      <c r="J34" s="10"/>
      <c r="K34" s="3">
        <f t="shared" si="5"/>
        <v>0</v>
      </c>
      <c r="L34" s="3" t="str">
        <f t="shared" si="4"/>
        <v>0</v>
      </c>
      <c r="M34" s="3" t="str">
        <f t="shared" si="6"/>
        <v>ไม่ผ่าน</v>
      </c>
    </row>
    <row r="35" spans="1:13" ht="14.25" customHeight="1">
      <c r="A35" s="23"/>
      <c r="B35" s="57"/>
      <c r="C35" s="58"/>
      <c r="D35" s="59"/>
      <c r="E35" s="60"/>
      <c r="F35" s="10"/>
      <c r="G35" s="10"/>
      <c r="H35" s="10"/>
      <c r="I35" s="10"/>
      <c r="J35" s="10"/>
      <c r="K35" s="3"/>
      <c r="L35" s="3"/>
      <c r="M35" s="3"/>
    </row>
    <row r="36" spans="6:9" ht="21">
      <c r="F36" s="119">
        <f>COUNTIF(L5:L35,3)</f>
        <v>0</v>
      </c>
      <c r="G36" s="119">
        <f>COUNTIF(L5:L35,2)</f>
        <v>0</v>
      </c>
      <c r="H36" s="119">
        <f>COUNTIF(L5:L35,1)</f>
        <v>0</v>
      </c>
      <c r="I36" s="119">
        <f>COUNTIF(L5:L35,0)</f>
        <v>30</v>
      </c>
    </row>
    <row r="37" ht="21">
      <c r="C37" s="1" t="s">
        <v>2</v>
      </c>
    </row>
    <row r="38" spans="3:13" ht="21">
      <c r="C38" s="1" t="s">
        <v>24</v>
      </c>
      <c r="G38" s="45">
        <f>(F36*100)/30</f>
        <v>0</v>
      </c>
      <c r="K38" s="5" t="s">
        <v>18</v>
      </c>
      <c r="M38" s="45">
        <f>(H36*100)/30</f>
        <v>0</v>
      </c>
    </row>
    <row r="39" spans="3:13" ht="21">
      <c r="C39" s="1" t="s">
        <v>23</v>
      </c>
      <c r="G39" s="45">
        <f>(G36*100)/30</f>
        <v>0</v>
      </c>
      <c r="K39" s="5" t="s">
        <v>19</v>
      </c>
      <c r="M39" s="45">
        <f>(I36*100)/30</f>
        <v>100</v>
      </c>
    </row>
    <row r="40" spans="3:11" ht="21">
      <c r="C40" s="1" t="s">
        <v>15</v>
      </c>
      <c r="K40" s="1" t="s">
        <v>20</v>
      </c>
    </row>
    <row r="41" spans="3:11" ht="21">
      <c r="C41" s="1" t="s">
        <v>16</v>
      </c>
      <c r="K41" s="1" t="s">
        <v>22</v>
      </c>
    </row>
    <row r="42" spans="3:11" ht="21">
      <c r="C42" s="1" t="s">
        <v>17</v>
      </c>
      <c r="K42" s="1" t="s">
        <v>21</v>
      </c>
    </row>
  </sheetData>
  <sheetProtection/>
  <mergeCells count="8">
    <mergeCell ref="C3:E4"/>
    <mergeCell ref="B3:B4"/>
    <mergeCell ref="K3:K4"/>
    <mergeCell ref="A3:A4"/>
    <mergeCell ref="F3:J3"/>
    <mergeCell ref="A2:M2"/>
    <mergeCell ref="L3:L4"/>
    <mergeCell ref="M3:M4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4.7109375" style="0" customWidth="1"/>
    <col min="2" max="2" width="8.8515625" style="0" customWidth="1"/>
    <col min="3" max="3" width="8.421875" style="0" customWidth="1"/>
    <col min="4" max="4" width="10.00390625" style="0" customWidth="1"/>
    <col min="5" max="5" width="11.00390625" style="0" customWidth="1"/>
    <col min="6" max="10" width="3.421875" style="0" customWidth="1"/>
    <col min="11" max="11" width="8.421875" style="0" customWidth="1"/>
    <col min="12" max="12" width="9.140625" style="0" customWidth="1"/>
    <col min="13" max="13" width="9.7109375" style="0" customWidth="1"/>
  </cols>
  <sheetData>
    <row r="1" spans="1:13" s="1" customFormat="1" ht="21">
      <c r="A1" s="2"/>
      <c r="B1" s="2"/>
      <c r="C1" s="2"/>
      <c r="D1" s="2"/>
      <c r="E1" s="140" t="s">
        <v>2</v>
      </c>
      <c r="F1" s="140"/>
      <c r="G1" s="140"/>
      <c r="H1" s="140"/>
      <c r="I1" s="140"/>
      <c r="J1" s="140"/>
      <c r="K1" s="140"/>
      <c r="L1" s="140"/>
      <c r="M1" s="140"/>
    </row>
    <row r="2" spans="1:13" s="1" customFormat="1" ht="19.5" customHeight="1">
      <c r="A2" s="132" t="s">
        <v>35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s="1" customFormat="1" ht="16.5" customHeight="1">
      <c r="A3" s="130" t="s">
        <v>3</v>
      </c>
      <c r="B3" s="126" t="s">
        <v>4</v>
      </c>
      <c r="C3" s="120" t="s">
        <v>5</v>
      </c>
      <c r="D3" s="121"/>
      <c r="E3" s="122"/>
      <c r="F3" s="131" t="s">
        <v>1</v>
      </c>
      <c r="G3" s="131"/>
      <c r="H3" s="131"/>
      <c r="I3" s="131"/>
      <c r="J3" s="131"/>
      <c r="K3" s="128" t="s">
        <v>0</v>
      </c>
      <c r="L3" s="133" t="s">
        <v>11</v>
      </c>
      <c r="M3" s="133" t="s">
        <v>12</v>
      </c>
    </row>
    <row r="4" spans="1:13" s="1" customFormat="1" ht="54" customHeight="1">
      <c r="A4" s="130"/>
      <c r="B4" s="139"/>
      <c r="C4" s="136"/>
      <c r="D4" s="137"/>
      <c r="E4" s="138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29"/>
      <c r="L4" s="134"/>
      <c r="M4" s="135"/>
    </row>
    <row r="5" spans="1:13" s="1" customFormat="1" ht="12.75" customHeight="1">
      <c r="A5" s="38">
        <v>1</v>
      </c>
      <c r="B5" s="95"/>
      <c r="C5" s="96"/>
      <c r="D5" s="97"/>
      <c r="E5" s="98"/>
      <c r="F5" s="4"/>
      <c r="G5" s="4"/>
      <c r="H5" s="4"/>
      <c r="I5" s="4"/>
      <c r="J5" s="4"/>
      <c r="K5" s="3">
        <f aca="true" t="shared" si="0" ref="K5:K26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2.75" customHeight="1">
      <c r="A6" s="38">
        <v>2</v>
      </c>
      <c r="B6" s="95"/>
      <c r="C6" s="99"/>
      <c r="D6" s="100"/>
      <c r="E6" s="94"/>
      <c r="F6" s="4"/>
      <c r="G6" s="4"/>
      <c r="H6" s="4"/>
      <c r="I6" s="4"/>
      <c r="J6" s="4"/>
      <c r="K6" s="3">
        <f t="shared" si="0"/>
        <v>0</v>
      </c>
      <c r="L6" s="3" t="str">
        <f aca="true" t="shared" si="1" ref="L6:L33">IF(K6&lt;=3,"0",IF(K6&lt;=7,"1",IF(K6&lt;=11,"2",IF(K6&gt;=12,"3"))))</f>
        <v>0</v>
      </c>
      <c r="M6" s="3" t="str">
        <f aca="true" t="shared" si="2" ref="M6:M16">IF(K6&lt;=3,"ไม่ผ่าน",IF(K6&lt;=7,"ผ่าน",IF(K6&lt;=11,"ดี",IF(K6&gt;=12,"ดีเยี่ยม"))))</f>
        <v>ไม่ผ่าน</v>
      </c>
    </row>
    <row r="7" spans="1:13" s="1" customFormat="1" ht="12.75" customHeight="1">
      <c r="A7" s="38">
        <v>3</v>
      </c>
      <c r="B7" s="95"/>
      <c r="C7" s="99"/>
      <c r="D7" s="93"/>
      <c r="E7" s="94"/>
      <c r="F7" s="10"/>
      <c r="G7" s="10"/>
      <c r="H7" s="10"/>
      <c r="I7" s="10"/>
      <c r="J7" s="10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2.75" customHeight="1">
      <c r="A8" s="38">
        <v>4</v>
      </c>
      <c r="B8" s="95"/>
      <c r="C8" s="99"/>
      <c r="D8" s="93"/>
      <c r="E8" s="94"/>
      <c r="F8" s="10"/>
      <c r="G8" s="10"/>
      <c r="H8" s="10"/>
      <c r="I8" s="10"/>
      <c r="J8" s="10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2.75" customHeight="1">
      <c r="A9" s="38">
        <v>5</v>
      </c>
      <c r="B9" s="95"/>
      <c r="C9" s="99"/>
      <c r="D9" s="93"/>
      <c r="E9" s="94"/>
      <c r="F9" s="10"/>
      <c r="G9" s="10"/>
      <c r="H9" s="10"/>
      <c r="I9" s="10"/>
      <c r="J9" s="10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2.75" customHeight="1">
      <c r="A10" s="38">
        <v>6</v>
      </c>
      <c r="B10" s="95"/>
      <c r="C10" s="99"/>
      <c r="D10" s="93"/>
      <c r="E10" s="94"/>
      <c r="F10" s="10"/>
      <c r="G10" s="10"/>
      <c r="H10" s="10"/>
      <c r="I10" s="10"/>
      <c r="J10" s="10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2.75" customHeight="1">
      <c r="A11" s="39">
        <v>7</v>
      </c>
      <c r="B11" s="95"/>
      <c r="C11" s="99"/>
      <c r="D11" s="93"/>
      <c r="E11" s="94"/>
      <c r="F11" s="10"/>
      <c r="G11" s="10"/>
      <c r="H11" s="10"/>
      <c r="I11" s="10"/>
      <c r="J11" s="10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2.75" customHeight="1">
      <c r="A12" s="38">
        <v>8</v>
      </c>
      <c r="B12" s="95"/>
      <c r="C12" s="99"/>
      <c r="D12" s="93"/>
      <c r="E12" s="94"/>
      <c r="F12" s="10"/>
      <c r="G12" s="10"/>
      <c r="H12" s="10"/>
      <c r="I12" s="10"/>
      <c r="J12" s="10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2.75" customHeight="1">
      <c r="A13" s="40">
        <v>9</v>
      </c>
      <c r="B13" s="95"/>
      <c r="C13" s="99"/>
      <c r="D13" s="93"/>
      <c r="E13" s="94"/>
      <c r="F13" s="10"/>
      <c r="G13" s="10"/>
      <c r="H13" s="10"/>
      <c r="I13" s="10"/>
      <c r="J13" s="10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2.75" customHeight="1">
      <c r="A14" s="38">
        <v>10</v>
      </c>
      <c r="B14" s="95"/>
      <c r="C14" s="99"/>
      <c r="D14" s="93"/>
      <c r="E14" s="94"/>
      <c r="F14" s="10"/>
      <c r="G14" s="10"/>
      <c r="H14" s="10"/>
      <c r="I14" s="10"/>
      <c r="J14" s="10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2.75" customHeight="1">
      <c r="A15" s="38">
        <v>11</v>
      </c>
      <c r="B15" s="95"/>
      <c r="C15" s="66"/>
      <c r="D15" s="17"/>
      <c r="E15" s="18"/>
      <c r="F15" s="10"/>
      <c r="G15" s="10"/>
      <c r="H15" s="10"/>
      <c r="I15" s="10"/>
      <c r="J15" s="10"/>
      <c r="K15" s="3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" customFormat="1" ht="12.75" customHeight="1">
      <c r="A16" s="38">
        <v>12</v>
      </c>
      <c r="B16" s="95"/>
      <c r="C16" s="93"/>
      <c r="D16" s="93"/>
      <c r="E16" s="93"/>
      <c r="F16" s="10"/>
      <c r="G16" s="10"/>
      <c r="H16" s="10"/>
      <c r="I16" s="10"/>
      <c r="J16" s="10"/>
      <c r="K16" s="3">
        <f t="shared" si="0"/>
        <v>0</v>
      </c>
      <c r="L16" s="3" t="str">
        <f t="shared" si="1"/>
        <v>0</v>
      </c>
      <c r="M16" s="3" t="str">
        <f t="shared" si="2"/>
        <v>ไม่ผ่าน</v>
      </c>
    </row>
    <row r="17" spans="1:13" s="1" customFormat="1" ht="12.75" customHeight="1">
      <c r="A17" s="38">
        <v>13</v>
      </c>
      <c r="B17" s="95"/>
      <c r="C17" s="99"/>
      <c r="D17" s="93"/>
      <c r="E17" s="94"/>
      <c r="F17" s="10"/>
      <c r="G17" s="10"/>
      <c r="H17" s="10"/>
      <c r="I17" s="10"/>
      <c r="J17" s="10"/>
      <c r="K17" s="3">
        <f t="shared" si="0"/>
        <v>0</v>
      </c>
      <c r="L17" s="3" t="str">
        <f t="shared" si="1"/>
        <v>0</v>
      </c>
      <c r="M17" s="3" t="str">
        <f aca="true" t="shared" si="3" ref="M17:M28">IF(K17&lt;=3,"ไม่ผ่าน",IF(K17&lt;=7,"ผ่าน",IF(K17&lt;=11,"ดี",IF(K17&gt;=12,"ดีเยี่ยม"))))</f>
        <v>ไม่ผ่าน</v>
      </c>
    </row>
    <row r="18" spans="1:13" s="1" customFormat="1" ht="12.75" customHeight="1">
      <c r="A18" s="38">
        <v>14</v>
      </c>
      <c r="B18" s="95"/>
      <c r="C18" s="99"/>
      <c r="D18" s="93"/>
      <c r="E18" s="94"/>
      <c r="F18" s="10"/>
      <c r="G18" s="10"/>
      <c r="H18" s="10"/>
      <c r="I18" s="10"/>
      <c r="J18" s="10"/>
      <c r="K18" s="3">
        <f t="shared" si="0"/>
        <v>0</v>
      </c>
      <c r="L18" s="3" t="str">
        <f t="shared" si="1"/>
        <v>0</v>
      </c>
      <c r="M18" s="3" t="str">
        <f t="shared" si="3"/>
        <v>ไม่ผ่าน</v>
      </c>
    </row>
    <row r="19" spans="1:13" s="1" customFormat="1" ht="12.75" customHeight="1">
      <c r="A19" s="38">
        <v>15</v>
      </c>
      <c r="B19" s="95"/>
      <c r="C19" s="99"/>
      <c r="D19" s="93"/>
      <c r="E19" s="94"/>
      <c r="F19" s="10"/>
      <c r="G19" s="10"/>
      <c r="H19" s="10"/>
      <c r="I19" s="10"/>
      <c r="J19" s="10"/>
      <c r="K19" s="3">
        <f t="shared" si="0"/>
        <v>0</v>
      </c>
      <c r="L19" s="3" t="str">
        <f t="shared" si="1"/>
        <v>0</v>
      </c>
      <c r="M19" s="3" t="str">
        <f t="shared" si="3"/>
        <v>ไม่ผ่าน</v>
      </c>
    </row>
    <row r="20" spans="1:13" s="1" customFormat="1" ht="12.75" customHeight="1">
      <c r="A20" s="38">
        <v>16</v>
      </c>
      <c r="B20" s="95"/>
      <c r="C20" s="99"/>
      <c r="D20" s="93"/>
      <c r="E20" s="94"/>
      <c r="F20" s="10"/>
      <c r="G20" s="10"/>
      <c r="H20" s="10"/>
      <c r="I20" s="10"/>
      <c r="J20" s="10"/>
      <c r="K20" s="3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1" customFormat="1" ht="12.75" customHeight="1">
      <c r="A21" s="38">
        <v>17</v>
      </c>
      <c r="B21" s="95"/>
      <c r="C21" s="99"/>
      <c r="D21" s="93"/>
      <c r="E21" s="94"/>
      <c r="F21" s="10"/>
      <c r="G21" s="10"/>
      <c r="H21" s="10"/>
      <c r="I21" s="10"/>
      <c r="J21" s="10"/>
      <c r="K21" s="3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3" s="1" customFormat="1" ht="12.75" customHeight="1">
      <c r="A22" s="38">
        <v>18</v>
      </c>
      <c r="B22" s="95"/>
      <c r="C22" s="99"/>
      <c r="D22" s="93"/>
      <c r="E22" s="94"/>
      <c r="F22" s="10"/>
      <c r="G22" s="10"/>
      <c r="H22" s="10"/>
      <c r="I22" s="10"/>
      <c r="J22" s="10"/>
      <c r="K22" s="3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13" s="1" customFormat="1" ht="12.75" customHeight="1">
      <c r="A23" s="38">
        <v>19</v>
      </c>
      <c r="B23" s="95"/>
      <c r="C23" s="99"/>
      <c r="D23" s="93"/>
      <c r="E23" s="94"/>
      <c r="F23" s="10"/>
      <c r="G23" s="10"/>
      <c r="H23" s="10"/>
      <c r="I23" s="10"/>
      <c r="J23" s="10"/>
      <c r="K23" s="3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3" s="1" customFormat="1" ht="12.75" customHeight="1">
      <c r="A24" s="38">
        <v>20</v>
      </c>
      <c r="B24" s="95"/>
      <c r="C24" s="99"/>
      <c r="D24" s="93"/>
      <c r="E24" s="94"/>
      <c r="F24" s="10"/>
      <c r="G24" s="10"/>
      <c r="H24" s="10"/>
      <c r="I24" s="10"/>
      <c r="J24" s="10"/>
      <c r="K24" s="3">
        <f t="shared" si="0"/>
        <v>0</v>
      </c>
      <c r="L24" s="3" t="str">
        <f t="shared" si="1"/>
        <v>0</v>
      </c>
      <c r="M24" s="3" t="str">
        <f t="shared" si="3"/>
        <v>ไม่ผ่าน</v>
      </c>
    </row>
    <row r="25" spans="1:13" s="1" customFormat="1" ht="12.75" customHeight="1">
      <c r="A25" s="38">
        <v>21</v>
      </c>
      <c r="B25" s="95"/>
      <c r="C25" s="99"/>
      <c r="D25" s="93"/>
      <c r="E25" s="94"/>
      <c r="F25" s="10"/>
      <c r="G25" s="10"/>
      <c r="H25" s="10"/>
      <c r="I25" s="10"/>
      <c r="J25" s="10"/>
      <c r="K25" s="3">
        <f t="shared" si="0"/>
        <v>0</v>
      </c>
      <c r="L25" s="3" t="str">
        <f t="shared" si="1"/>
        <v>0</v>
      </c>
      <c r="M25" s="3" t="str">
        <f t="shared" si="3"/>
        <v>ไม่ผ่าน</v>
      </c>
    </row>
    <row r="26" spans="1:13" s="1" customFormat="1" ht="12.75" customHeight="1">
      <c r="A26" s="38">
        <v>22</v>
      </c>
      <c r="B26" s="95"/>
      <c r="C26" s="99"/>
      <c r="D26" s="93"/>
      <c r="E26" s="94"/>
      <c r="F26" s="10"/>
      <c r="G26" s="10"/>
      <c r="H26" s="10"/>
      <c r="I26" s="10"/>
      <c r="J26" s="10"/>
      <c r="K26" s="3">
        <f t="shared" si="0"/>
        <v>0</v>
      </c>
      <c r="L26" s="3" t="str">
        <f t="shared" si="1"/>
        <v>0</v>
      </c>
      <c r="M26" s="3" t="str">
        <f t="shared" si="3"/>
        <v>ไม่ผ่าน</v>
      </c>
    </row>
    <row r="27" spans="1:13" s="1" customFormat="1" ht="12.75" customHeight="1">
      <c r="A27" s="38">
        <v>23</v>
      </c>
      <c r="B27" s="95"/>
      <c r="C27" s="99"/>
      <c r="D27" s="93"/>
      <c r="E27" s="94"/>
      <c r="F27" s="10"/>
      <c r="G27" s="10"/>
      <c r="H27" s="10"/>
      <c r="I27" s="10"/>
      <c r="J27" s="10"/>
      <c r="K27" s="3">
        <f aca="true" t="shared" si="4" ref="K27:K33">SUM(F27,G27,H27,I27,J27)</f>
        <v>0</v>
      </c>
      <c r="L27" s="3" t="str">
        <f t="shared" si="1"/>
        <v>0</v>
      </c>
      <c r="M27" s="3" t="str">
        <f t="shared" si="3"/>
        <v>ไม่ผ่าน</v>
      </c>
    </row>
    <row r="28" spans="1:13" s="1" customFormat="1" ht="12.75" customHeight="1">
      <c r="A28" s="38">
        <v>24</v>
      </c>
      <c r="B28" s="95"/>
      <c r="C28" s="99"/>
      <c r="D28" s="93"/>
      <c r="E28" s="94"/>
      <c r="F28" s="10"/>
      <c r="G28" s="10"/>
      <c r="H28" s="10"/>
      <c r="I28" s="10"/>
      <c r="J28" s="10"/>
      <c r="K28" s="3">
        <f t="shared" si="4"/>
        <v>0</v>
      </c>
      <c r="L28" s="3" t="str">
        <f t="shared" si="1"/>
        <v>0</v>
      </c>
      <c r="M28" s="3" t="str">
        <f t="shared" si="3"/>
        <v>ไม่ผ่าน</v>
      </c>
    </row>
    <row r="29" spans="1:13" s="1" customFormat="1" ht="12.75" customHeight="1">
      <c r="A29" s="39">
        <v>25</v>
      </c>
      <c r="B29" s="95"/>
      <c r="C29" s="99"/>
      <c r="D29" s="93"/>
      <c r="E29" s="94"/>
      <c r="F29" s="10"/>
      <c r="G29" s="10"/>
      <c r="H29" s="10"/>
      <c r="I29" s="10"/>
      <c r="J29" s="10"/>
      <c r="K29" s="3">
        <f t="shared" si="4"/>
        <v>0</v>
      </c>
      <c r="L29" s="3" t="str">
        <f>IF(K29&lt;=3,"0",IF(K29&lt;=7,"1",IF(K29&lt;=11,"2",IF(K29&gt;=12,"3"))))</f>
        <v>0</v>
      </c>
      <c r="M29" s="3" t="str">
        <f>IF(K29&lt;=3,"ไม่ผ่าน",IF(K29&lt;=7,"ผ่าน",IF(K29&lt;=11,"ดี",IF(K29&gt;=12,"ดีเยี่ยม"))))</f>
        <v>ไม่ผ่าน</v>
      </c>
    </row>
    <row r="30" spans="1:13" s="1" customFormat="1" ht="12.75" customHeight="1">
      <c r="A30" s="38">
        <v>26</v>
      </c>
      <c r="B30" s="95"/>
      <c r="C30" s="99"/>
      <c r="D30" s="93"/>
      <c r="E30" s="94"/>
      <c r="F30" s="10"/>
      <c r="G30" s="10"/>
      <c r="H30" s="10"/>
      <c r="I30" s="10"/>
      <c r="J30" s="10"/>
      <c r="K30" s="3">
        <f t="shared" si="4"/>
        <v>0</v>
      </c>
      <c r="L30" s="3" t="str">
        <f t="shared" si="1"/>
        <v>0</v>
      </c>
      <c r="M30" s="3" t="str">
        <f>IF(K30&lt;=3,"ไม่ผ่าน",IF(K30&lt;=7,"ผ่าน",IF(K30&lt;=11,"ดี",IF(K30&gt;=12,"ดีเยี่ยม"))))</f>
        <v>ไม่ผ่าน</v>
      </c>
    </row>
    <row r="31" spans="1:13" s="1" customFormat="1" ht="12.75" customHeight="1">
      <c r="A31" s="38">
        <v>27</v>
      </c>
      <c r="B31" s="95"/>
      <c r="C31" s="99"/>
      <c r="D31" s="93"/>
      <c r="E31" s="94"/>
      <c r="F31" s="10"/>
      <c r="G31" s="10"/>
      <c r="H31" s="10"/>
      <c r="I31" s="10"/>
      <c r="J31" s="10"/>
      <c r="K31" s="3">
        <f t="shared" si="4"/>
        <v>0</v>
      </c>
      <c r="L31" s="3" t="str">
        <f t="shared" si="1"/>
        <v>0</v>
      </c>
      <c r="M31" s="3" t="str">
        <f>IF(K31&lt;=3,"ไม่ผ่าน",IF(K31&lt;=7,"ผ่าน",IF(K31&lt;=11,"ดี",IF(K31&gt;=12,"ดีเยี่ยม"))))</f>
        <v>ไม่ผ่าน</v>
      </c>
    </row>
    <row r="32" spans="1:13" s="1" customFormat="1" ht="12.75" customHeight="1">
      <c r="A32" s="38">
        <v>28</v>
      </c>
      <c r="B32" s="101"/>
      <c r="C32" s="99"/>
      <c r="D32" s="93"/>
      <c r="E32" s="94"/>
      <c r="F32" s="10"/>
      <c r="G32" s="10"/>
      <c r="H32" s="10"/>
      <c r="I32" s="10"/>
      <c r="J32" s="10"/>
      <c r="K32" s="3">
        <f t="shared" si="4"/>
        <v>0</v>
      </c>
      <c r="L32" s="3" t="str">
        <f t="shared" si="1"/>
        <v>0</v>
      </c>
      <c r="M32" s="3" t="str">
        <f>IF(K32&lt;=3,"ไม่ผ่าน",IF(K32&lt;=7,"ผ่าน",IF(K32&lt;=11,"ดี",IF(K32&gt;=12,"ดีเยี่ยม"))))</f>
        <v>ไม่ผ่าน</v>
      </c>
    </row>
    <row r="33" spans="1:13" s="1" customFormat="1" ht="12.75" customHeight="1">
      <c r="A33" s="38">
        <v>29</v>
      </c>
      <c r="B33" s="101"/>
      <c r="C33" s="99"/>
      <c r="D33" s="93"/>
      <c r="E33" s="94"/>
      <c r="F33" s="10"/>
      <c r="G33" s="10"/>
      <c r="H33" s="10"/>
      <c r="I33" s="10"/>
      <c r="J33" s="10"/>
      <c r="K33" s="3">
        <f t="shared" si="4"/>
        <v>0</v>
      </c>
      <c r="L33" s="3" t="str">
        <f t="shared" si="1"/>
        <v>0</v>
      </c>
      <c r="M33" s="3" t="str">
        <f>IF(K33&lt;=3,"ไม่ผ่าน",IF(K33&lt;=7,"ผ่าน",IF(K33&lt;=11,"ดี",IF(K33&gt;=12,"ดีเยี่ยม"))))</f>
        <v>ไม่ผ่าน</v>
      </c>
    </row>
    <row r="34" spans="1:13" s="1" customFormat="1" ht="15.75" customHeight="1">
      <c r="A34" s="49"/>
      <c r="B34" s="50"/>
      <c r="C34" s="53" t="s">
        <v>2</v>
      </c>
      <c r="D34" s="51"/>
      <c r="E34" s="51"/>
      <c r="F34" s="119">
        <f>COUNTIF(L5:L33,3)</f>
        <v>0</v>
      </c>
      <c r="G34" s="119">
        <f>COUNTIF(L5:L33,2)</f>
        <v>0</v>
      </c>
      <c r="H34" s="119">
        <f>COUNTIF(L5:L33,1)</f>
        <v>0</v>
      </c>
      <c r="I34" s="119">
        <f>COUNTIF(L5:L33,0)</f>
        <v>29</v>
      </c>
      <c r="J34" s="36"/>
      <c r="K34" s="52"/>
      <c r="L34" s="52"/>
      <c r="M34" s="52"/>
    </row>
    <row r="35" spans="3:14" s="1" customFormat="1" ht="21">
      <c r="C35" s="1" t="s">
        <v>13</v>
      </c>
      <c r="F35" s="5"/>
      <c r="G35" s="141">
        <f>(F34*100)/29</f>
        <v>0</v>
      </c>
      <c r="H35" s="141"/>
      <c r="I35" s="5"/>
      <c r="J35" s="5"/>
      <c r="K35" s="5" t="s">
        <v>18</v>
      </c>
      <c r="M35" s="48">
        <f>(H34*100)/29</f>
        <v>0</v>
      </c>
      <c r="N35" s="48"/>
    </row>
    <row r="36" spans="3:14" s="1" customFormat="1" ht="21">
      <c r="C36" s="1" t="s">
        <v>14</v>
      </c>
      <c r="F36" s="5"/>
      <c r="G36" s="141">
        <f>(G34*100)/29</f>
        <v>0</v>
      </c>
      <c r="H36" s="141"/>
      <c r="I36" s="5"/>
      <c r="J36" s="5"/>
      <c r="K36" s="5" t="s">
        <v>19</v>
      </c>
      <c r="M36" s="48">
        <f>(I34*100)/29</f>
        <v>100</v>
      </c>
      <c r="N36" s="48"/>
    </row>
    <row r="37" spans="3:20" s="1" customFormat="1" ht="21">
      <c r="C37" s="1" t="s">
        <v>15</v>
      </c>
      <c r="F37" s="5"/>
      <c r="G37" s="5"/>
      <c r="H37" s="5"/>
      <c r="I37" s="1" t="s">
        <v>20</v>
      </c>
      <c r="J37" s="5"/>
      <c r="Q37" s="5"/>
      <c r="R37" s="5"/>
      <c r="S37" s="5"/>
      <c r="T37" s="5"/>
    </row>
    <row r="38" spans="3:10" s="1" customFormat="1" ht="21">
      <c r="C38" s="1" t="s">
        <v>16</v>
      </c>
      <c r="F38" s="5"/>
      <c r="G38" s="5"/>
      <c r="H38" s="5"/>
      <c r="I38" s="1" t="s">
        <v>22</v>
      </c>
      <c r="J38" s="5"/>
    </row>
    <row r="39" spans="3:10" s="1" customFormat="1" ht="21">
      <c r="C39" s="1" t="s">
        <v>17</v>
      </c>
      <c r="F39" s="5"/>
      <c r="G39" s="5"/>
      <c r="H39" s="5"/>
      <c r="I39" s="1" t="s">
        <v>21</v>
      </c>
      <c r="J39" s="5"/>
    </row>
  </sheetData>
  <sheetProtection/>
  <mergeCells count="11">
    <mergeCell ref="B3:B4"/>
    <mergeCell ref="G35:H35"/>
    <mergeCell ref="G36:H36"/>
    <mergeCell ref="C3:E4"/>
    <mergeCell ref="E1:M1"/>
    <mergeCell ref="A2:M2"/>
    <mergeCell ref="A3:A4"/>
    <mergeCell ref="F3:J3"/>
    <mergeCell ref="K3:K4"/>
    <mergeCell ref="L3:L4"/>
    <mergeCell ref="M3:M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4.421875" style="0" customWidth="1"/>
    <col min="2" max="2" width="7.8515625" style="0" customWidth="1"/>
    <col min="3" max="3" width="6.421875" style="0" customWidth="1"/>
    <col min="4" max="4" width="9.8515625" style="0" customWidth="1"/>
    <col min="5" max="5" width="9.7109375" style="0" customWidth="1"/>
    <col min="6" max="10" width="3.7109375" style="0" customWidth="1"/>
    <col min="11" max="11" width="7.140625" style="0" customWidth="1"/>
    <col min="12" max="12" width="8.28125" style="0" customWidth="1"/>
    <col min="13" max="13" width="10.28125" style="0" customWidth="1"/>
  </cols>
  <sheetData>
    <row r="1" spans="1:13" s="1" customFormat="1" ht="21">
      <c r="A1" s="2"/>
      <c r="B1" s="2"/>
      <c r="C1" s="2"/>
      <c r="D1" s="2"/>
      <c r="E1" s="140" t="s">
        <v>2</v>
      </c>
      <c r="F1" s="140"/>
      <c r="G1" s="140"/>
      <c r="H1" s="140"/>
      <c r="I1" s="140"/>
      <c r="J1" s="140"/>
      <c r="K1" s="140"/>
      <c r="L1" s="140"/>
      <c r="M1" s="140"/>
    </row>
    <row r="2" spans="1:13" s="1" customFormat="1" ht="29.25" customHeight="1">
      <c r="A2" s="132" t="s">
        <v>36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s="1" customFormat="1" ht="15.75" customHeight="1">
      <c r="A3" s="130" t="s">
        <v>3</v>
      </c>
      <c r="B3" s="126" t="s">
        <v>4</v>
      </c>
      <c r="C3" s="120" t="s">
        <v>5</v>
      </c>
      <c r="D3" s="121"/>
      <c r="E3" s="122"/>
      <c r="F3" s="131" t="s">
        <v>1</v>
      </c>
      <c r="G3" s="131"/>
      <c r="H3" s="131"/>
      <c r="I3" s="131"/>
      <c r="J3" s="131"/>
      <c r="K3" s="128" t="s">
        <v>0</v>
      </c>
      <c r="L3" s="133" t="s">
        <v>11</v>
      </c>
      <c r="M3" s="133" t="s">
        <v>12</v>
      </c>
    </row>
    <row r="4" spans="1:13" s="1" customFormat="1" ht="54" customHeight="1">
      <c r="A4" s="130"/>
      <c r="B4" s="139"/>
      <c r="C4" s="136"/>
      <c r="D4" s="137"/>
      <c r="E4" s="138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29"/>
      <c r="L4" s="134"/>
      <c r="M4" s="135"/>
    </row>
    <row r="5" spans="1:13" s="12" customFormat="1" ht="12.75" customHeight="1">
      <c r="A5" s="25">
        <v>1</v>
      </c>
      <c r="B5" s="26"/>
      <c r="C5" s="27"/>
      <c r="D5" s="28"/>
      <c r="E5" s="29"/>
      <c r="F5" s="10"/>
      <c r="G5" s="10"/>
      <c r="H5" s="10"/>
      <c r="I5" s="10"/>
      <c r="J5" s="10"/>
      <c r="K5" s="11">
        <f aca="true" t="shared" si="0" ref="K5:K26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2" customFormat="1" ht="12.75" customHeight="1">
      <c r="A6" s="25">
        <v>2</v>
      </c>
      <c r="B6" s="26"/>
      <c r="C6" s="27"/>
      <c r="D6" s="28"/>
      <c r="E6" s="29"/>
      <c r="F6" s="10"/>
      <c r="G6" s="10"/>
      <c r="H6" s="10"/>
      <c r="I6" s="10"/>
      <c r="J6" s="10"/>
      <c r="K6" s="11">
        <f t="shared" si="0"/>
        <v>0</v>
      </c>
      <c r="L6" s="3" t="str">
        <f aca="true" t="shared" si="1" ref="L6:L28">IF(K6&lt;=3,"0",IF(K6&lt;=7,"1",IF(K6&lt;=11,"2",IF(K6&gt;=12,"3"))))</f>
        <v>0</v>
      </c>
      <c r="M6" s="3" t="str">
        <f aca="true" t="shared" si="2" ref="M6:M17">IF(K6&lt;=3,"ไม่ผ่าน",IF(K6&lt;=7,"ผ่าน",IF(K6&lt;=11,"ดี",IF(K6&gt;=12,"ดีเยี่ยม"))))</f>
        <v>ไม่ผ่าน</v>
      </c>
    </row>
    <row r="7" spans="1:13" s="12" customFormat="1" ht="12.75" customHeight="1">
      <c r="A7" s="25">
        <v>3</v>
      </c>
      <c r="B7" s="26"/>
      <c r="C7" s="27"/>
      <c r="D7" s="28"/>
      <c r="E7" s="29"/>
      <c r="F7" s="10"/>
      <c r="G7" s="10"/>
      <c r="H7" s="10"/>
      <c r="I7" s="10"/>
      <c r="J7" s="10"/>
      <c r="K7" s="11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2" customFormat="1" ht="12.75" customHeight="1">
      <c r="A8" s="25">
        <v>4</v>
      </c>
      <c r="B8" s="26"/>
      <c r="C8" s="27"/>
      <c r="D8" s="28"/>
      <c r="E8" s="29"/>
      <c r="F8" s="10"/>
      <c r="G8" s="10"/>
      <c r="H8" s="10"/>
      <c r="I8" s="10"/>
      <c r="J8" s="10"/>
      <c r="K8" s="11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2" customFormat="1" ht="12.75" customHeight="1">
      <c r="A9" s="25">
        <v>5</v>
      </c>
      <c r="B9" s="26"/>
      <c r="C9" s="27"/>
      <c r="D9" s="28"/>
      <c r="E9" s="29"/>
      <c r="F9" s="10"/>
      <c r="G9" s="10"/>
      <c r="H9" s="10"/>
      <c r="I9" s="10"/>
      <c r="J9" s="10"/>
      <c r="K9" s="11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2" customFormat="1" ht="12.75" customHeight="1">
      <c r="A10" s="25">
        <v>6</v>
      </c>
      <c r="B10" s="26"/>
      <c r="C10" s="27"/>
      <c r="D10" s="28"/>
      <c r="E10" s="29"/>
      <c r="F10" s="10"/>
      <c r="G10" s="10"/>
      <c r="H10" s="10"/>
      <c r="I10" s="10"/>
      <c r="J10" s="10"/>
      <c r="K10" s="11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2" customFormat="1" ht="12.75" customHeight="1">
      <c r="A11" s="30">
        <v>7</v>
      </c>
      <c r="B11" s="26"/>
      <c r="C11" s="27"/>
      <c r="D11" s="28"/>
      <c r="E11" s="29"/>
      <c r="F11" s="10"/>
      <c r="G11" s="10"/>
      <c r="H11" s="10"/>
      <c r="I11" s="10"/>
      <c r="J11" s="10"/>
      <c r="K11" s="11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2" customFormat="1" ht="12.75" customHeight="1">
      <c r="A12" s="25">
        <v>8</v>
      </c>
      <c r="B12" s="26"/>
      <c r="C12" s="27"/>
      <c r="D12" s="28"/>
      <c r="E12" s="29"/>
      <c r="F12" s="10"/>
      <c r="G12" s="10"/>
      <c r="H12" s="10"/>
      <c r="I12" s="10"/>
      <c r="J12" s="10"/>
      <c r="K12" s="11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2" customFormat="1" ht="12.75" customHeight="1">
      <c r="A13" s="31">
        <v>9</v>
      </c>
      <c r="B13" s="26"/>
      <c r="C13" s="27"/>
      <c r="D13" s="28"/>
      <c r="E13" s="29"/>
      <c r="F13" s="10"/>
      <c r="G13" s="10"/>
      <c r="H13" s="10"/>
      <c r="I13" s="10"/>
      <c r="J13" s="10"/>
      <c r="K13" s="11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2" customFormat="1" ht="12.75" customHeight="1">
      <c r="A14" s="25">
        <v>10</v>
      </c>
      <c r="B14" s="26"/>
      <c r="C14" s="27"/>
      <c r="D14" s="28"/>
      <c r="E14" s="29"/>
      <c r="F14" s="10"/>
      <c r="G14" s="10"/>
      <c r="H14" s="10"/>
      <c r="I14" s="10"/>
      <c r="J14" s="10"/>
      <c r="K14" s="11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2" customFormat="1" ht="12.75" customHeight="1">
      <c r="A15" s="25">
        <v>11</v>
      </c>
      <c r="B15" s="26"/>
      <c r="C15" s="27"/>
      <c r="D15" s="28"/>
      <c r="E15" s="29"/>
      <c r="F15" s="10"/>
      <c r="G15" s="10"/>
      <c r="H15" s="10"/>
      <c r="I15" s="10"/>
      <c r="J15" s="10"/>
      <c r="K15" s="11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2" customFormat="1" ht="12.75" customHeight="1">
      <c r="A16" s="25">
        <v>12</v>
      </c>
      <c r="B16" s="26"/>
      <c r="C16" s="27"/>
      <c r="D16" s="28"/>
      <c r="E16" s="29"/>
      <c r="F16" s="10"/>
      <c r="G16" s="10"/>
      <c r="H16" s="10"/>
      <c r="I16" s="10"/>
      <c r="J16" s="10"/>
      <c r="K16" s="11">
        <f t="shared" si="0"/>
        <v>0</v>
      </c>
      <c r="L16" s="3" t="str">
        <f t="shared" si="1"/>
        <v>0</v>
      </c>
      <c r="M16" s="3" t="str">
        <f t="shared" si="2"/>
        <v>ไม่ผ่าน</v>
      </c>
    </row>
    <row r="17" spans="1:13" s="12" customFormat="1" ht="12.75" customHeight="1">
      <c r="A17" s="25">
        <v>13</v>
      </c>
      <c r="B17" s="26"/>
      <c r="C17" s="27"/>
      <c r="D17" s="28"/>
      <c r="E17" s="29"/>
      <c r="F17" s="10"/>
      <c r="G17" s="10"/>
      <c r="H17" s="10"/>
      <c r="I17" s="10"/>
      <c r="J17" s="10"/>
      <c r="K17" s="11">
        <f t="shared" si="0"/>
        <v>0</v>
      </c>
      <c r="L17" s="3" t="str">
        <f t="shared" si="1"/>
        <v>0</v>
      </c>
      <c r="M17" s="3" t="str">
        <f t="shared" si="2"/>
        <v>ไม่ผ่าน</v>
      </c>
    </row>
    <row r="18" spans="1:13" s="12" customFormat="1" ht="12.75" customHeight="1">
      <c r="A18" s="25">
        <v>14</v>
      </c>
      <c r="B18" s="26"/>
      <c r="C18" s="27"/>
      <c r="D18" s="28"/>
      <c r="E18" s="29"/>
      <c r="F18" s="10"/>
      <c r="G18" s="10"/>
      <c r="H18" s="10"/>
      <c r="I18" s="10"/>
      <c r="J18" s="10"/>
      <c r="K18" s="11">
        <f t="shared" si="0"/>
        <v>0</v>
      </c>
      <c r="L18" s="3" t="str">
        <f>IF(K18&lt;=3,"0",IF(K18&lt;=7,"1",IF(K18&lt;=11,"2",IF(K18&gt;=12,"3"))))</f>
        <v>0</v>
      </c>
      <c r="M18" s="3" t="str">
        <f>IF(K18&lt;=3,"ไม่ผ่าน",IF(K18&lt;=7,"ผ่าน",IF(K18&lt;=11,"ดี",IF(K18&gt;=12,"ดีเยี่ยม"))))</f>
        <v>ไม่ผ่าน</v>
      </c>
    </row>
    <row r="19" spans="1:13" s="12" customFormat="1" ht="12.75" customHeight="1">
      <c r="A19" s="25">
        <v>15</v>
      </c>
      <c r="B19" s="26"/>
      <c r="C19" s="27"/>
      <c r="D19" s="28"/>
      <c r="E19" s="29"/>
      <c r="F19" s="10"/>
      <c r="G19" s="10"/>
      <c r="H19" s="10"/>
      <c r="I19" s="10"/>
      <c r="J19" s="10"/>
      <c r="K19" s="11">
        <f t="shared" si="0"/>
        <v>0</v>
      </c>
      <c r="L19" s="3" t="str">
        <f t="shared" si="1"/>
        <v>0</v>
      </c>
      <c r="M19" s="3" t="str">
        <f aca="true" t="shared" si="3" ref="M19:M28">IF(K19&lt;=3,"ไม่ผ่าน",IF(K19&lt;=7,"ผ่าน",IF(K19&lt;=11,"ดี",IF(K19&gt;=12,"ดีเยี่ยม"))))</f>
        <v>ไม่ผ่าน</v>
      </c>
    </row>
    <row r="20" spans="1:13" s="12" customFormat="1" ht="12.75" customHeight="1">
      <c r="A20" s="25">
        <v>16</v>
      </c>
      <c r="B20" s="26"/>
      <c r="C20" s="27"/>
      <c r="D20" s="28"/>
      <c r="E20" s="29"/>
      <c r="F20" s="10"/>
      <c r="G20" s="10"/>
      <c r="H20" s="10"/>
      <c r="I20" s="10"/>
      <c r="J20" s="10"/>
      <c r="K20" s="11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12" customFormat="1" ht="12.75" customHeight="1">
      <c r="A21" s="25">
        <v>17</v>
      </c>
      <c r="B21" s="26"/>
      <c r="C21" s="27"/>
      <c r="D21" s="28"/>
      <c r="E21" s="29"/>
      <c r="F21" s="10"/>
      <c r="G21" s="10"/>
      <c r="H21" s="10"/>
      <c r="I21" s="10"/>
      <c r="J21" s="10"/>
      <c r="K21" s="11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3" s="12" customFormat="1" ht="12.75" customHeight="1">
      <c r="A22" s="25">
        <v>18</v>
      </c>
      <c r="B22" s="26"/>
      <c r="C22" s="27"/>
      <c r="D22" s="28"/>
      <c r="E22" s="29"/>
      <c r="F22" s="10"/>
      <c r="G22" s="10"/>
      <c r="H22" s="10"/>
      <c r="I22" s="10"/>
      <c r="J22" s="10"/>
      <c r="K22" s="11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13" s="12" customFormat="1" ht="12.75" customHeight="1">
      <c r="A23" s="25">
        <v>19</v>
      </c>
      <c r="B23" s="26"/>
      <c r="C23" s="27"/>
      <c r="D23" s="28"/>
      <c r="E23" s="29"/>
      <c r="F23" s="10"/>
      <c r="G23" s="10"/>
      <c r="H23" s="10"/>
      <c r="I23" s="10"/>
      <c r="J23" s="10"/>
      <c r="K23" s="11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3" s="12" customFormat="1" ht="12.75" customHeight="1">
      <c r="A24" s="25">
        <v>20</v>
      </c>
      <c r="B24" s="32"/>
      <c r="C24" s="27"/>
      <c r="D24" s="28"/>
      <c r="E24" s="29"/>
      <c r="F24" s="10"/>
      <c r="G24" s="10"/>
      <c r="H24" s="10"/>
      <c r="I24" s="10"/>
      <c r="J24" s="10"/>
      <c r="K24" s="11">
        <f t="shared" si="0"/>
        <v>0</v>
      </c>
      <c r="L24" s="3" t="str">
        <f t="shared" si="1"/>
        <v>0</v>
      </c>
      <c r="M24" s="3" t="str">
        <f t="shared" si="3"/>
        <v>ไม่ผ่าน</v>
      </c>
    </row>
    <row r="25" spans="1:13" s="12" customFormat="1" ht="12.75" customHeight="1">
      <c r="A25" s="25">
        <v>21</v>
      </c>
      <c r="B25" s="32"/>
      <c r="C25" s="27"/>
      <c r="D25" s="28"/>
      <c r="E25" s="29"/>
      <c r="F25" s="10"/>
      <c r="G25" s="10"/>
      <c r="H25" s="10"/>
      <c r="I25" s="10"/>
      <c r="J25" s="10"/>
      <c r="K25" s="11">
        <f t="shared" si="0"/>
        <v>0</v>
      </c>
      <c r="L25" s="3" t="str">
        <f t="shared" si="1"/>
        <v>0</v>
      </c>
      <c r="M25" s="3" t="str">
        <f t="shared" si="3"/>
        <v>ไม่ผ่าน</v>
      </c>
    </row>
    <row r="26" spans="1:13" s="12" customFormat="1" ht="12.75" customHeight="1">
      <c r="A26" s="25">
        <v>22</v>
      </c>
      <c r="B26" s="32"/>
      <c r="C26" s="27"/>
      <c r="D26" s="28"/>
      <c r="E26" s="29"/>
      <c r="F26" s="10">
        <v>2</v>
      </c>
      <c r="G26" s="10">
        <v>2</v>
      </c>
      <c r="H26" s="10">
        <v>2</v>
      </c>
      <c r="I26" s="10">
        <v>1</v>
      </c>
      <c r="J26" s="10"/>
      <c r="K26" s="11">
        <f t="shared" si="0"/>
        <v>7</v>
      </c>
      <c r="L26" s="3" t="str">
        <f t="shared" si="1"/>
        <v>1</v>
      </c>
      <c r="M26" s="3" t="str">
        <f t="shared" si="3"/>
        <v>ผ่าน</v>
      </c>
    </row>
    <row r="27" spans="1:13" s="12" customFormat="1" ht="12.75" customHeight="1">
      <c r="A27" s="25">
        <v>23</v>
      </c>
      <c r="B27" s="32"/>
      <c r="C27" s="27"/>
      <c r="D27" s="28"/>
      <c r="E27" s="29"/>
      <c r="F27" s="10"/>
      <c r="G27" s="10"/>
      <c r="H27" s="10"/>
      <c r="I27" s="10"/>
      <c r="J27" s="10"/>
      <c r="K27" s="11">
        <f>SUM(F27,G27,H27,I27,J27)</f>
        <v>0</v>
      </c>
      <c r="L27" s="3" t="str">
        <f t="shared" si="1"/>
        <v>0</v>
      </c>
      <c r="M27" s="3" t="str">
        <f t="shared" si="3"/>
        <v>ไม่ผ่าน</v>
      </c>
    </row>
    <row r="28" spans="1:13" s="12" customFormat="1" ht="12.75" customHeight="1">
      <c r="A28" s="25">
        <v>24</v>
      </c>
      <c r="B28" s="32"/>
      <c r="C28" s="32"/>
      <c r="D28" s="32"/>
      <c r="E28" s="32"/>
      <c r="F28" s="10"/>
      <c r="G28" s="10"/>
      <c r="H28" s="10"/>
      <c r="I28" s="10"/>
      <c r="J28" s="10"/>
      <c r="K28" s="11">
        <f>SUM(F28,G28,H28,I28,J28)</f>
        <v>0</v>
      </c>
      <c r="L28" s="3" t="str">
        <f t="shared" si="1"/>
        <v>0</v>
      </c>
      <c r="M28" s="3" t="str">
        <f t="shared" si="3"/>
        <v>ไม่ผ่าน</v>
      </c>
    </row>
    <row r="29" spans="1:13" s="12" customFormat="1" ht="12.75" customHeight="1">
      <c r="A29" s="33"/>
      <c r="B29" s="33"/>
      <c r="C29" s="33"/>
      <c r="D29" s="34"/>
      <c r="E29" s="35"/>
      <c r="F29" s="36"/>
      <c r="G29" s="36"/>
      <c r="H29" s="36"/>
      <c r="I29" s="36"/>
      <c r="J29" s="36"/>
      <c r="K29" s="37"/>
      <c r="L29" s="37"/>
      <c r="M29" s="37"/>
    </row>
    <row r="30" spans="3:10" s="12" customFormat="1" ht="15.75" customHeight="1">
      <c r="C30" s="12" t="s">
        <v>2</v>
      </c>
      <c r="F30" s="119">
        <f>COUNTIF(L5:L28,3)</f>
        <v>0</v>
      </c>
      <c r="G30" s="119">
        <f>COUNTIF(L5:L28,2)</f>
        <v>0</v>
      </c>
      <c r="H30" s="119">
        <f>COUNTIF(L5:L28,1)</f>
        <v>1</v>
      </c>
      <c r="I30" s="119">
        <f>COUNTIF(L5:L28,0)</f>
        <v>23</v>
      </c>
      <c r="J30" s="54"/>
    </row>
    <row r="31" spans="3:14" s="12" customFormat="1" ht="15.75" customHeight="1">
      <c r="C31" s="14" t="s">
        <v>13</v>
      </c>
      <c r="E31" s="14"/>
      <c r="F31" s="141">
        <f>(F30*100)/24</f>
        <v>0</v>
      </c>
      <c r="G31" s="141"/>
      <c r="H31" s="13"/>
      <c r="I31" s="13"/>
      <c r="J31" s="13"/>
      <c r="K31" s="13" t="s">
        <v>18</v>
      </c>
      <c r="M31" s="48">
        <f>(H30*100)/24</f>
        <v>4.166666666666667</v>
      </c>
      <c r="N31" s="48"/>
    </row>
    <row r="32" spans="3:14" s="12" customFormat="1" ht="15.75" customHeight="1">
      <c r="C32" s="14" t="s">
        <v>14</v>
      </c>
      <c r="E32" s="14"/>
      <c r="F32" s="141">
        <f>(G30*100)/24</f>
        <v>0</v>
      </c>
      <c r="G32" s="141"/>
      <c r="H32" s="13"/>
      <c r="I32" s="13"/>
      <c r="J32" s="13"/>
      <c r="K32" s="13" t="s">
        <v>19</v>
      </c>
      <c r="M32" s="48">
        <f>(I30*100)/24</f>
        <v>95.83333333333333</v>
      </c>
      <c r="N32" s="48"/>
    </row>
    <row r="33" spans="3:10" s="12" customFormat="1" ht="15.75" customHeight="1">
      <c r="C33" s="12" t="s">
        <v>15</v>
      </c>
      <c r="F33" s="13"/>
      <c r="G33" s="13"/>
      <c r="H33" s="13"/>
      <c r="I33" s="12" t="s">
        <v>20</v>
      </c>
      <c r="J33" s="13"/>
    </row>
    <row r="34" spans="3:10" s="1" customFormat="1" ht="21">
      <c r="C34" s="1" t="s">
        <v>16</v>
      </c>
      <c r="F34" s="5"/>
      <c r="G34" s="5"/>
      <c r="H34" s="5"/>
      <c r="I34" s="1" t="s">
        <v>22</v>
      </c>
      <c r="J34" s="5"/>
    </row>
    <row r="35" spans="3:10" s="12" customFormat="1" ht="15.75" customHeight="1">
      <c r="C35" s="12" t="s">
        <v>17</v>
      </c>
      <c r="F35" s="13"/>
      <c r="G35" s="13"/>
      <c r="H35" s="13"/>
      <c r="I35" s="12" t="s">
        <v>21</v>
      </c>
      <c r="J35" s="13"/>
    </row>
  </sheetData>
  <sheetProtection/>
  <mergeCells count="11">
    <mergeCell ref="B3:B4"/>
    <mergeCell ref="F31:G31"/>
    <mergeCell ref="F32:G32"/>
    <mergeCell ref="C3:E4"/>
    <mergeCell ref="E1:M1"/>
    <mergeCell ref="A2:M2"/>
    <mergeCell ref="A3:A4"/>
    <mergeCell ref="F3:J3"/>
    <mergeCell ref="K3:K4"/>
    <mergeCell ref="L3:L4"/>
    <mergeCell ref="M3:M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F36" sqref="F36:I36"/>
    </sheetView>
  </sheetViews>
  <sheetFormatPr defaultColWidth="9.140625" defaultRowHeight="15"/>
  <cols>
    <col min="1" max="1" width="3.421875" style="0" customWidth="1"/>
    <col min="2" max="2" width="7.8515625" style="0" customWidth="1"/>
    <col min="3" max="3" width="7.421875" style="0" customWidth="1"/>
    <col min="5" max="5" width="10.7109375" style="0" customWidth="1"/>
    <col min="6" max="10" width="3.7109375" style="0" customWidth="1"/>
    <col min="11" max="11" width="8.140625" style="0" customWidth="1"/>
    <col min="12" max="12" width="8.421875" style="0" customWidth="1"/>
    <col min="13" max="13" width="8.8515625" style="0" customWidth="1"/>
  </cols>
  <sheetData>
    <row r="1" spans="1:13" s="1" customFormat="1" ht="21">
      <c r="A1" s="2"/>
      <c r="B1" s="2"/>
      <c r="C1" s="2"/>
      <c r="D1" s="2"/>
      <c r="E1" s="15" t="s">
        <v>2</v>
      </c>
      <c r="F1" s="15"/>
      <c r="G1" s="15"/>
      <c r="H1" s="15"/>
      <c r="I1" s="15"/>
      <c r="J1" s="15"/>
      <c r="K1" s="15"/>
      <c r="L1" s="15"/>
      <c r="M1" s="15"/>
    </row>
    <row r="2" spans="1:13" s="1" customFormat="1" ht="29.25" customHeight="1">
      <c r="A2" s="132" t="s">
        <v>28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s="1" customFormat="1" ht="21" customHeight="1">
      <c r="A3" s="130" t="s">
        <v>3</v>
      </c>
      <c r="B3" s="126" t="s">
        <v>4</v>
      </c>
      <c r="C3" s="120" t="s">
        <v>5</v>
      </c>
      <c r="D3" s="121"/>
      <c r="E3" s="122"/>
      <c r="F3" s="131" t="s">
        <v>1</v>
      </c>
      <c r="G3" s="131"/>
      <c r="H3" s="131"/>
      <c r="I3" s="131"/>
      <c r="J3" s="131"/>
      <c r="K3" s="128" t="s">
        <v>0</v>
      </c>
      <c r="L3" s="133" t="s">
        <v>11</v>
      </c>
      <c r="M3" s="133" t="s">
        <v>12</v>
      </c>
    </row>
    <row r="4" spans="1:13" s="1" customFormat="1" ht="51" customHeight="1">
      <c r="A4" s="130"/>
      <c r="B4" s="139"/>
      <c r="C4" s="136"/>
      <c r="D4" s="137"/>
      <c r="E4" s="138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29"/>
      <c r="L4" s="134"/>
      <c r="M4" s="135"/>
    </row>
    <row r="5" spans="1:13" s="9" customFormat="1" ht="13.5" customHeight="1">
      <c r="A5" s="25">
        <v>1</v>
      </c>
      <c r="B5" s="57">
        <v>15766</v>
      </c>
      <c r="C5" s="66" t="s">
        <v>37</v>
      </c>
      <c r="D5" s="17" t="s">
        <v>98</v>
      </c>
      <c r="E5" s="18" t="s">
        <v>99</v>
      </c>
      <c r="F5" s="7"/>
      <c r="G5" s="7"/>
      <c r="H5" s="7"/>
      <c r="I5" s="7"/>
      <c r="J5" s="7"/>
      <c r="K5" s="8">
        <f aca="true" t="shared" si="0" ref="K5:K23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9" customFormat="1" ht="13.5" customHeight="1">
      <c r="A6" s="25">
        <v>2</v>
      </c>
      <c r="B6" s="57">
        <v>15767</v>
      </c>
      <c r="C6" s="66" t="s">
        <v>37</v>
      </c>
      <c r="D6" s="17" t="s">
        <v>100</v>
      </c>
      <c r="E6" s="18" t="s">
        <v>101</v>
      </c>
      <c r="F6" s="7"/>
      <c r="G6" s="7"/>
      <c r="H6" s="7"/>
      <c r="I6" s="7"/>
      <c r="J6" s="7"/>
      <c r="K6" s="8">
        <f t="shared" si="0"/>
        <v>0</v>
      </c>
      <c r="L6" s="3" t="str">
        <f aca="true" t="shared" si="1" ref="L6:L23">IF(K6&lt;=3,"0",IF(K6&lt;=7,"1",IF(K6&lt;=11,"2",IF(K6&gt;=12,"3"))))</f>
        <v>0</v>
      </c>
      <c r="M6" s="3" t="str">
        <f aca="true" t="shared" si="2" ref="M6:M16">IF(K6&lt;=3,"ไม่ผ่าน",IF(K6&lt;=7,"ผ่าน",IF(K6&lt;=11,"ดี",IF(K6&gt;=12,"ดีเยี่ยม"))))</f>
        <v>ไม่ผ่าน</v>
      </c>
    </row>
    <row r="7" spans="1:13" s="9" customFormat="1" ht="13.5" customHeight="1">
      <c r="A7" s="25">
        <v>3</v>
      </c>
      <c r="B7" s="57">
        <v>15768</v>
      </c>
      <c r="C7" s="66" t="s">
        <v>37</v>
      </c>
      <c r="D7" s="17" t="s">
        <v>102</v>
      </c>
      <c r="E7" s="18" t="s">
        <v>103</v>
      </c>
      <c r="F7" s="7"/>
      <c r="G7" s="7"/>
      <c r="H7" s="7"/>
      <c r="I7" s="7"/>
      <c r="J7" s="7"/>
      <c r="K7" s="8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9" customFormat="1" ht="13.5" customHeight="1">
      <c r="A8" s="25">
        <v>4</v>
      </c>
      <c r="B8" s="57">
        <v>15769</v>
      </c>
      <c r="C8" s="66" t="s">
        <v>37</v>
      </c>
      <c r="D8" s="17" t="s">
        <v>104</v>
      </c>
      <c r="E8" s="18" t="s">
        <v>105</v>
      </c>
      <c r="F8" s="7"/>
      <c r="G8" s="7"/>
      <c r="H8" s="7"/>
      <c r="I8" s="7"/>
      <c r="J8" s="7"/>
      <c r="K8" s="8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9" customFormat="1" ht="13.5" customHeight="1">
      <c r="A9" s="25">
        <v>5</v>
      </c>
      <c r="B9" s="57">
        <v>15770</v>
      </c>
      <c r="C9" s="66" t="s">
        <v>37</v>
      </c>
      <c r="D9" s="70" t="s">
        <v>106</v>
      </c>
      <c r="E9" s="70" t="s">
        <v>107</v>
      </c>
      <c r="F9" s="7"/>
      <c r="G9" s="7"/>
      <c r="H9" s="7"/>
      <c r="I9" s="7"/>
      <c r="J9" s="7"/>
      <c r="K9" s="8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9" customFormat="1" ht="13.5" customHeight="1">
      <c r="A10" s="25">
        <v>6</v>
      </c>
      <c r="B10" s="57">
        <v>15771</v>
      </c>
      <c r="C10" s="71" t="s">
        <v>37</v>
      </c>
      <c r="D10" s="72" t="s">
        <v>108</v>
      </c>
      <c r="E10" s="73" t="s">
        <v>109</v>
      </c>
      <c r="F10" s="7"/>
      <c r="G10" s="7"/>
      <c r="H10" s="7"/>
      <c r="I10" s="7"/>
      <c r="J10" s="7"/>
      <c r="K10" s="8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9" customFormat="1" ht="13.5" customHeight="1">
      <c r="A11" s="25">
        <v>7</v>
      </c>
      <c r="B11" s="57">
        <v>15772</v>
      </c>
      <c r="C11" s="66" t="s">
        <v>37</v>
      </c>
      <c r="D11" s="17" t="s">
        <v>110</v>
      </c>
      <c r="E11" s="18" t="s">
        <v>111</v>
      </c>
      <c r="F11" s="7"/>
      <c r="G11" s="7"/>
      <c r="H11" s="7"/>
      <c r="I11" s="7"/>
      <c r="J11" s="7"/>
      <c r="K11" s="8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9" customFormat="1" ht="13.5" customHeight="1">
      <c r="A12" s="25">
        <v>8</v>
      </c>
      <c r="B12" s="57">
        <v>15773</v>
      </c>
      <c r="C12" s="66" t="s">
        <v>37</v>
      </c>
      <c r="D12" s="17" t="s">
        <v>112</v>
      </c>
      <c r="E12" s="18" t="s">
        <v>113</v>
      </c>
      <c r="F12" s="7"/>
      <c r="G12" s="7"/>
      <c r="H12" s="7"/>
      <c r="I12" s="7"/>
      <c r="J12" s="7"/>
      <c r="K12" s="8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9" customFormat="1" ht="13.5" customHeight="1">
      <c r="A13" s="31">
        <v>9</v>
      </c>
      <c r="B13" s="57">
        <v>15774</v>
      </c>
      <c r="C13" s="66" t="s">
        <v>37</v>
      </c>
      <c r="D13" s="17" t="s">
        <v>114</v>
      </c>
      <c r="E13" s="18" t="s">
        <v>115</v>
      </c>
      <c r="F13" s="7"/>
      <c r="G13" s="7"/>
      <c r="H13" s="7"/>
      <c r="I13" s="7"/>
      <c r="J13" s="7"/>
      <c r="K13" s="8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9" customFormat="1" ht="13.5" customHeight="1">
      <c r="A14" s="25">
        <v>10</v>
      </c>
      <c r="B14" s="57">
        <v>15775</v>
      </c>
      <c r="C14" s="66" t="s">
        <v>37</v>
      </c>
      <c r="D14" s="17" t="s">
        <v>116</v>
      </c>
      <c r="E14" s="18" t="s">
        <v>117</v>
      </c>
      <c r="F14" s="7"/>
      <c r="G14" s="7"/>
      <c r="H14" s="7"/>
      <c r="I14" s="7"/>
      <c r="J14" s="7"/>
      <c r="K14" s="8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9" customFormat="1" ht="13.5" customHeight="1">
      <c r="A15" s="25">
        <v>11</v>
      </c>
      <c r="B15" s="57">
        <v>15776</v>
      </c>
      <c r="C15" s="66" t="s">
        <v>37</v>
      </c>
      <c r="D15" s="17" t="s">
        <v>118</v>
      </c>
      <c r="E15" s="18" t="s">
        <v>119</v>
      </c>
      <c r="F15" s="7"/>
      <c r="G15" s="7"/>
      <c r="H15" s="7"/>
      <c r="I15" s="7"/>
      <c r="J15" s="7"/>
      <c r="K15" s="8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9" customFormat="1" ht="13.5" customHeight="1">
      <c r="A16" s="25">
        <v>12</v>
      </c>
      <c r="B16" s="57">
        <v>15777</v>
      </c>
      <c r="C16" s="66" t="s">
        <v>37</v>
      </c>
      <c r="D16" s="17" t="s">
        <v>120</v>
      </c>
      <c r="E16" s="18" t="s">
        <v>121</v>
      </c>
      <c r="F16" s="7"/>
      <c r="G16" s="7"/>
      <c r="H16" s="7"/>
      <c r="I16" s="7"/>
      <c r="J16" s="7"/>
      <c r="K16" s="8">
        <f t="shared" si="0"/>
        <v>0</v>
      </c>
      <c r="L16" s="3" t="str">
        <f t="shared" si="1"/>
        <v>0</v>
      </c>
      <c r="M16" s="3" t="str">
        <f t="shared" si="2"/>
        <v>ไม่ผ่าน</v>
      </c>
    </row>
    <row r="17" spans="1:13" s="9" customFormat="1" ht="13.5" customHeight="1">
      <c r="A17" s="25">
        <v>13</v>
      </c>
      <c r="B17" s="57">
        <v>15778</v>
      </c>
      <c r="C17" s="74" t="s">
        <v>37</v>
      </c>
      <c r="D17" s="74" t="s">
        <v>122</v>
      </c>
      <c r="E17" s="75" t="s">
        <v>123</v>
      </c>
      <c r="F17" s="7"/>
      <c r="G17" s="7"/>
      <c r="H17" s="7"/>
      <c r="I17" s="7"/>
      <c r="J17" s="7"/>
      <c r="K17" s="8">
        <f t="shared" si="0"/>
        <v>0</v>
      </c>
      <c r="L17" s="3" t="str">
        <f>IF(K17&lt;=3,"0",IF(K17&lt;=7,"1",IF(K17&lt;=11,"2",IF(K17&gt;=12,"3"))))</f>
        <v>0</v>
      </c>
      <c r="M17" s="3" t="str">
        <f aca="true" t="shared" si="3" ref="M17:M23">IF(K17&lt;=3,"ไม่ผ่าน",IF(K17&lt;=7,"ผ่าน",IF(K17&lt;=11,"ดี",IF(K17&gt;=12,"ดีเยี่ยม"))))</f>
        <v>ไม่ผ่าน</v>
      </c>
    </row>
    <row r="18" spans="1:13" s="9" customFormat="1" ht="13.5" customHeight="1">
      <c r="A18" s="25">
        <v>14</v>
      </c>
      <c r="B18" s="57">
        <v>15779</v>
      </c>
      <c r="C18" s="76" t="s">
        <v>37</v>
      </c>
      <c r="D18" s="68" t="s">
        <v>124</v>
      </c>
      <c r="E18" s="69" t="s">
        <v>125</v>
      </c>
      <c r="F18" s="7"/>
      <c r="G18" s="7"/>
      <c r="H18" s="7"/>
      <c r="I18" s="7"/>
      <c r="J18" s="7"/>
      <c r="K18" s="8">
        <f t="shared" si="0"/>
        <v>0</v>
      </c>
      <c r="L18" s="3" t="str">
        <f t="shared" si="1"/>
        <v>0</v>
      </c>
      <c r="M18" s="3" t="str">
        <f t="shared" si="3"/>
        <v>ไม่ผ่าน</v>
      </c>
    </row>
    <row r="19" spans="1:13" s="9" customFormat="1" ht="13.5" customHeight="1">
      <c r="A19" s="25">
        <v>15</v>
      </c>
      <c r="B19" s="57">
        <v>15780</v>
      </c>
      <c r="C19" s="68" t="s">
        <v>37</v>
      </c>
      <c r="D19" s="68" t="s">
        <v>126</v>
      </c>
      <c r="E19" s="69" t="s">
        <v>127</v>
      </c>
      <c r="F19" s="7"/>
      <c r="G19" s="7"/>
      <c r="H19" s="7"/>
      <c r="I19" s="7"/>
      <c r="J19" s="7"/>
      <c r="K19" s="8">
        <f t="shared" si="0"/>
        <v>0</v>
      </c>
      <c r="L19" s="3" t="str">
        <f t="shared" si="1"/>
        <v>0</v>
      </c>
      <c r="M19" s="3" t="str">
        <f t="shared" si="3"/>
        <v>ไม่ผ่าน</v>
      </c>
    </row>
    <row r="20" spans="1:13" s="9" customFormat="1" ht="13.5" customHeight="1">
      <c r="A20" s="25">
        <v>16</v>
      </c>
      <c r="B20" s="57">
        <v>15781</v>
      </c>
      <c r="C20" s="66" t="s">
        <v>37</v>
      </c>
      <c r="D20" s="17" t="s">
        <v>128</v>
      </c>
      <c r="E20" s="18" t="s">
        <v>129</v>
      </c>
      <c r="F20" s="7"/>
      <c r="G20" s="7"/>
      <c r="H20" s="7"/>
      <c r="I20" s="7"/>
      <c r="J20" s="7"/>
      <c r="K20" s="8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9" customFormat="1" ht="13.5" customHeight="1">
      <c r="A21" s="25">
        <v>17</v>
      </c>
      <c r="B21" s="57">
        <v>15782</v>
      </c>
      <c r="C21" s="68" t="s">
        <v>37</v>
      </c>
      <c r="D21" s="68" t="s">
        <v>130</v>
      </c>
      <c r="E21" s="69" t="s">
        <v>131</v>
      </c>
      <c r="F21" s="7"/>
      <c r="G21" s="7"/>
      <c r="H21" s="7"/>
      <c r="I21" s="7"/>
      <c r="J21" s="7"/>
      <c r="K21" s="8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3" s="9" customFormat="1" ht="13.5" customHeight="1">
      <c r="A22" s="25">
        <v>18</v>
      </c>
      <c r="B22" s="57">
        <v>15783</v>
      </c>
      <c r="C22" s="77" t="s">
        <v>37</v>
      </c>
      <c r="D22" s="78" t="s">
        <v>132</v>
      </c>
      <c r="E22" s="79" t="s">
        <v>133</v>
      </c>
      <c r="F22" s="7"/>
      <c r="G22" s="7"/>
      <c r="H22" s="7"/>
      <c r="I22" s="7"/>
      <c r="J22" s="7"/>
      <c r="K22" s="8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13" s="9" customFormat="1" ht="17.25" customHeight="1">
      <c r="A23" s="25">
        <v>19</v>
      </c>
      <c r="B23" s="57">
        <v>15784</v>
      </c>
      <c r="C23" s="77" t="s">
        <v>46</v>
      </c>
      <c r="D23" s="78" t="s">
        <v>134</v>
      </c>
      <c r="E23" s="79" t="s">
        <v>135</v>
      </c>
      <c r="F23" s="7"/>
      <c r="G23" s="7"/>
      <c r="H23" s="7"/>
      <c r="I23" s="7"/>
      <c r="J23" s="7"/>
      <c r="K23" s="8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3" s="9" customFormat="1" ht="17.25" customHeight="1">
      <c r="A24" s="25">
        <v>20</v>
      </c>
      <c r="B24" s="57">
        <v>15785</v>
      </c>
      <c r="C24" s="89" t="s">
        <v>46</v>
      </c>
      <c r="D24" s="90" t="s">
        <v>136</v>
      </c>
      <c r="E24" s="91" t="s">
        <v>137</v>
      </c>
      <c r="F24" s="7"/>
      <c r="G24" s="7"/>
      <c r="H24" s="7"/>
      <c r="I24" s="7"/>
      <c r="J24" s="7"/>
      <c r="K24" s="8">
        <f aca="true" t="shared" si="4" ref="K24:K34">SUM(F24,G24,H24,I24,J24)</f>
        <v>0</v>
      </c>
      <c r="L24" s="3" t="str">
        <f aca="true" t="shared" si="5" ref="L24:L34">IF(K24&lt;=3,"0",IF(K24&lt;=7,"1",IF(K24&lt;=11,"2",IF(K24&gt;=12,"3"))))</f>
        <v>0</v>
      </c>
      <c r="M24" s="3" t="str">
        <f aca="true" t="shared" si="6" ref="M24:M34">IF(K24&lt;=3,"ไม่ผ่าน",IF(K24&lt;=7,"ผ่าน",IF(K24&lt;=11,"ดี",IF(K24&gt;=12,"ดีเยี่ยม"))))</f>
        <v>ไม่ผ่าน</v>
      </c>
    </row>
    <row r="25" spans="1:13" s="9" customFormat="1" ht="17.25" customHeight="1">
      <c r="A25" s="25">
        <v>21</v>
      </c>
      <c r="B25" s="57">
        <v>15786</v>
      </c>
      <c r="C25" s="66" t="s">
        <v>46</v>
      </c>
      <c r="D25" s="17" t="s">
        <v>138</v>
      </c>
      <c r="E25" s="18" t="s">
        <v>139</v>
      </c>
      <c r="F25" s="7"/>
      <c r="G25" s="7"/>
      <c r="H25" s="7"/>
      <c r="I25" s="7"/>
      <c r="J25" s="7"/>
      <c r="K25" s="8">
        <f t="shared" si="4"/>
        <v>0</v>
      </c>
      <c r="L25" s="3" t="str">
        <f t="shared" si="5"/>
        <v>0</v>
      </c>
      <c r="M25" s="3" t="str">
        <f t="shared" si="6"/>
        <v>ไม่ผ่าน</v>
      </c>
    </row>
    <row r="26" spans="1:13" s="9" customFormat="1" ht="17.25" customHeight="1">
      <c r="A26" s="25">
        <v>22</v>
      </c>
      <c r="B26" s="57">
        <v>15787</v>
      </c>
      <c r="C26" s="66" t="s">
        <v>46</v>
      </c>
      <c r="D26" s="17" t="s">
        <v>140</v>
      </c>
      <c r="E26" s="18" t="s">
        <v>141</v>
      </c>
      <c r="F26" s="7"/>
      <c r="G26" s="7"/>
      <c r="H26" s="7"/>
      <c r="I26" s="7"/>
      <c r="J26" s="7"/>
      <c r="K26" s="8">
        <f t="shared" si="4"/>
        <v>0</v>
      </c>
      <c r="L26" s="3" t="str">
        <f t="shared" si="5"/>
        <v>0</v>
      </c>
      <c r="M26" s="3" t="str">
        <f t="shared" si="6"/>
        <v>ไม่ผ่าน</v>
      </c>
    </row>
    <row r="27" spans="1:13" s="9" customFormat="1" ht="17.25" customHeight="1">
      <c r="A27" s="25">
        <v>23</v>
      </c>
      <c r="B27" s="57">
        <v>15788</v>
      </c>
      <c r="C27" s="66" t="s">
        <v>46</v>
      </c>
      <c r="D27" s="17" t="s">
        <v>142</v>
      </c>
      <c r="E27" s="18" t="s">
        <v>143</v>
      </c>
      <c r="F27" s="7"/>
      <c r="G27" s="7"/>
      <c r="H27" s="7"/>
      <c r="I27" s="7"/>
      <c r="J27" s="7"/>
      <c r="K27" s="8">
        <f t="shared" si="4"/>
        <v>0</v>
      </c>
      <c r="L27" s="3" t="str">
        <f t="shared" si="5"/>
        <v>0</v>
      </c>
      <c r="M27" s="3" t="str">
        <f t="shared" si="6"/>
        <v>ไม่ผ่าน</v>
      </c>
    </row>
    <row r="28" spans="1:13" s="9" customFormat="1" ht="17.25" customHeight="1">
      <c r="A28" s="25">
        <v>24</v>
      </c>
      <c r="B28" s="57">
        <v>15789</v>
      </c>
      <c r="C28" s="66" t="s">
        <v>46</v>
      </c>
      <c r="D28" s="17" t="s">
        <v>144</v>
      </c>
      <c r="E28" s="18" t="s">
        <v>145</v>
      </c>
      <c r="F28" s="7"/>
      <c r="G28" s="7"/>
      <c r="H28" s="7"/>
      <c r="I28" s="7"/>
      <c r="J28" s="7"/>
      <c r="K28" s="8">
        <f t="shared" si="4"/>
        <v>0</v>
      </c>
      <c r="L28" s="3" t="str">
        <f t="shared" si="5"/>
        <v>0</v>
      </c>
      <c r="M28" s="3" t="str">
        <f t="shared" si="6"/>
        <v>ไม่ผ่าน</v>
      </c>
    </row>
    <row r="29" spans="1:13" s="9" customFormat="1" ht="17.25" customHeight="1">
      <c r="A29" s="25">
        <v>25</v>
      </c>
      <c r="B29" s="57">
        <v>15790</v>
      </c>
      <c r="C29" s="66" t="s">
        <v>46</v>
      </c>
      <c r="D29" s="17" t="s">
        <v>146</v>
      </c>
      <c r="E29" s="18" t="s">
        <v>147</v>
      </c>
      <c r="F29" s="7"/>
      <c r="G29" s="7"/>
      <c r="H29" s="7"/>
      <c r="I29" s="7"/>
      <c r="J29" s="7"/>
      <c r="K29" s="8">
        <f t="shared" si="4"/>
        <v>0</v>
      </c>
      <c r="L29" s="3" t="str">
        <f t="shared" si="5"/>
        <v>0</v>
      </c>
      <c r="M29" s="3" t="str">
        <f t="shared" si="6"/>
        <v>ไม่ผ่าน</v>
      </c>
    </row>
    <row r="30" spans="1:13" s="9" customFormat="1" ht="17.25" customHeight="1">
      <c r="A30" s="25">
        <v>26</v>
      </c>
      <c r="B30" s="57">
        <v>15791</v>
      </c>
      <c r="C30" s="66" t="s">
        <v>46</v>
      </c>
      <c r="D30" s="17" t="s">
        <v>77</v>
      </c>
      <c r="E30" s="18" t="s">
        <v>147</v>
      </c>
      <c r="F30" s="7"/>
      <c r="G30" s="7"/>
      <c r="H30" s="7"/>
      <c r="I30" s="7"/>
      <c r="J30" s="7"/>
      <c r="K30" s="8">
        <f t="shared" si="4"/>
        <v>0</v>
      </c>
      <c r="L30" s="3" t="str">
        <f t="shared" si="5"/>
        <v>0</v>
      </c>
      <c r="M30" s="3" t="str">
        <f t="shared" si="6"/>
        <v>ไม่ผ่าน</v>
      </c>
    </row>
    <row r="31" spans="1:13" s="9" customFormat="1" ht="17.25" customHeight="1">
      <c r="A31" s="25">
        <v>27</v>
      </c>
      <c r="B31" s="57">
        <v>15792</v>
      </c>
      <c r="C31" s="66" t="s">
        <v>46</v>
      </c>
      <c r="D31" s="17" t="s">
        <v>148</v>
      </c>
      <c r="E31" s="18" t="s">
        <v>149</v>
      </c>
      <c r="F31" s="7"/>
      <c r="G31" s="7"/>
      <c r="H31" s="7"/>
      <c r="I31" s="7"/>
      <c r="J31" s="7"/>
      <c r="K31" s="8">
        <f t="shared" si="4"/>
        <v>0</v>
      </c>
      <c r="L31" s="3" t="str">
        <f t="shared" si="5"/>
        <v>0</v>
      </c>
      <c r="M31" s="3" t="str">
        <f t="shared" si="6"/>
        <v>ไม่ผ่าน</v>
      </c>
    </row>
    <row r="32" spans="1:13" s="9" customFormat="1" ht="17.25" customHeight="1">
      <c r="A32" s="25">
        <v>28</v>
      </c>
      <c r="B32" s="57">
        <v>15985</v>
      </c>
      <c r="C32" s="68" t="s">
        <v>37</v>
      </c>
      <c r="D32" s="68" t="s">
        <v>150</v>
      </c>
      <c r="E32" s="69" t="s">
        <v>151</v>
      </c>
      <c r="F32" s="7"/>
      <c r="G32" s="7"/>
      <c r="H32" s="7"/>
      <c r="I32" s="7"/>
      <c r="J32" s="7"/>
      <c r="K32" s="8">
        <f t="shared" si="4"/>
        <v>0</v>
      </c>
      <c r="L32" s="3" t="str">
        <f t="shared" si="5"/>
        <v>0</v>
      </c>
      <c r="M32" s="3" t="str">
        <f t="shared" si="6"/>
        <v>ไม่ผ่าน</v>
      </c>
    </row>
    <row r="33" spans="1:13" s="9" customFormat="1" ht="17.25" customHeight="1">
      <c r="A33" s="25">
        <v>29</v>
      </c>
      <c r="B33" s="57">
        <v>15994</v>
      </c>
      <c r="C33" s="17" t="s">
        <v>37</v>
      </c>
      <c r="D33" s="17" t="s">
        <v>152</v>
      </c>
      <c r="E33" s="18" t="s">
        <v>153</v>
      </c>
      <c r="F33" s="7"/>
      <c r="G33" s="7"/>
      <c r="H33" s="7"/>
      <c r="I33" s="7"/>
      <c r="J33" s="7"/>
      <c r="K33" s="8">
        <f t="shared" si="4"/>
        <v>0</v>
      </c>
      <c r="L33" s="3" t="str">
        <f t="shared" si="5"/>
        <v>0</v>
      </c>
      <c r="M33" s="3" t="str">
        <f t="shared" si="6"/>
        <v>ไม่ผ่าน</v>
      </c>
    </row>
    <row r="34" spans="1:13" s="9" customFormat="1" ht="17.25" customHeight="1">
      <c r="A34" s="25">
        <v>30</v>
      </c>
      <c r="B34" s="57">
        <v>16022</v>
      </c>
      <c r="C34" s="112" t="s">
        <v>37</v>
      </c>
      <c r="D34" s="112" t="s">
        <v>154</v>
      </c>
      <c r="E34" s="113" t="s">
        <v>155</v>
      </c>
      <c r="F34" s="7"/>
      <c r="G34" s="7"/>
      <c r="H34" s="7"/>
      <c r="I34" s="7"/>
      <c r="J34" s="7"/>
      <c r="K34" s="8">
        <f t="shared" si="4"/>
        <v>0</v>
      </c>
      <c r="L34" s="3" t="str">
        <f t="shared" si="5"/>
        <v>0</v>
      </c>
      <c r="M34" s="3" t="str">
        <f t="shared" si="6"/>
        <v>ไม่ผ่าน</v>
      </c>
    </row>
    <row r="35" spans="1:13" s="9" customFormat="1" ht="13.5" customHeight="1">
      <c r="A35" s="30"/>
      <c r="B35" s="25"/>
      <c r="C35" s="23"/>
      <c r="D35" s="24"/>
      <c r="E35" s="19"/>
      <c r="F35" s="10"/>
      <c r="G35" s="10"/>
      <c r="H35" s="10"/>
      <c r="I35" s="10"/>
      <c r="J35" s="10"/>
      <c r="K35" s="8"/>
      <c r="L35" s="3"/>
      <c r="M35" s="3"/>
    </row>
    <row r="36" spans="3:10" s="1" customFormat="1" ht="21">
      <c r="C36" s="1" t="s">
        <v>2</v>
      </c>
      <c r="F36" s="119">
        <f>COUNTIF(L5:L34,3)</f>
        <v>0</v>
      </c>
      <c r="G36" s="119">
        <f>COUNTIF(L5:L34,2)</f>
        <v>0</v>
      </c>
      <c r="H36" s="119">
        <f>COUNTIF(L5:L34,1)</f>
        <v>0</v>
      </c>
      <c r="I36" s="119">
        <f>COUNTIF(L5:L34,0)</f>
        <v>30</v>
      </c>
      <c r="J36" s="5"/>
    </row>
    <row r="37" spans="3:13" s="1" customFormat="1" ht="21">
      <c r="C37" s="1" t="s">
        <v>13</v>
      </c>
      <c r="F37" s="5"/>
      <c r="G37" s="45">
        <f>(F36*100)/30</f>
        <v>0</v>
      </c>
      <c r="H37" s="5"/>
      <c r="I37" s="5"/>
      <c r="J37" s="5"/>
      <c r="K37" s="5" t="s">
        <v>18</v>
      </c>
      <c r="M37" s="45">
        <f>(H36*100)/30</f>
        <v>0</v>
      </c>
    </row>
    <row r="38" spans="3:13" s="1" customFormat="1" ht="21">
      <c r="C38" s="1" t="s">
        <v>14</v>
      </c>
      <c r="F38" s="5"/>
      <c r="G38" s="45">
        <f>(G36*100)/30</f>
        <v>0</v>
      </c>
      <c r="H38" s="5"/>
      <c r="I38" s="5"/>
      <c r="J38" s="5"/>
      <c r="K38" s="5" t="s">
        <v>19</v>
      </c>
      <c r="M38" s="45">
        <f>(I36*100)/30</f>
        <v>100</v>
      </c>
    </row>
    <row r="39" spans="3:10" s="1" customFormat="1" ht="21">
      <c r="C39" s="1" t="s">
        <v>15</v>
      </c>
      <c r="F39" s="5"/>
      <c r="G39" s="5"/>
      <c r="H39" s="5"/>
      <c r="I39" s="1" t="s">
        <v>20</v>
      </c>
      <c r="J39" s="5"/>
    </row>
    <row r="40" spans="3:10" s="1" customFormat="1" ht="21">
      <c r="C40" s="1" t="s">
        <v>16</v>
      </c>
      <c r="F40" s="5"/>
      <c r="G40" s="5"/>
      <c r="H40" s="5"/>
      <c r="I40" s="1" t="s">
        <v>22</v>
      </c>
      <c r="J40" s="5"/>
    </row>
    <row r="41" spans="3:10" s="1" customFormat="1" ht="21">
      <c r="C41" s="1" t="s">
        <v>17</v>
      </c>
      <c r="F41" s="5"/>
      <c r="G41" s="5"/>
      <c r="H41" s="5"/>
      <c r="I41" s="1" t="s">
        <v>21</v>
      </c>
      <c r="J41" s="5"/>
    </row>
  </sheetData>
  <sheetProtection/>
  <mergeCells count="8">
    <mergeCell ref="C3:E4"/>
    <mergeCell ref="A2:M2"/>
    <mergeCell ref="A3:A4"/>
    <mergeCell ref="F3:J3"/>
    <mergeCell ref="K3:K4"/>
    <mergeCell ref="L3:L4"/>
    <mergeCell ref="M3:M4"/>
    <mergeCell ref="B3:B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F34" sqref="F34:I34"/>
    </sheetView>
  </sheetViews>
  <sheetFormatPr defaultColWidth="9.140625" defaultRowHeight="15"/>
  <cols>
    <col min="1" max="1" width="4.28125" style="0" customWidth="1"/>
    <col min="2" max="2" width="8.57421875" style="0" customWidth="1"/>
    <col min="3" max="3" width="7.8515625" style="0" customWidth="1"/>
    <col min="4" max="4" width="8.421875" style="0" customWidth="1"/>
    <col min="5" max="5" width="9.28125" style="0" customWidth="1"/>
    <col min="6" max="10" width="4.28125" style="0" customWidth="1"/>
    <col min="11" max="11" width="7.57421875" style="0" customWidth="1"/>
    <col min="12" max="12" width="8.57421875" style="0" customWidth="1"/>
    <col min="13" max="13" width="9.57421875" style="0" customWidth="1"/>
  </cols>
  <sheetData>
    <row r="1" spans="1:13" s="1" customFormat="1" ht="21">
      <c r="A1" s="2"/>
      <c r="B1" s="2"/>
      <c r="C1" s="2"/>
      <c r="D1" s="2"/>
      <c r="E1" s="15" t="s">
        <v>2</v>
      </c>
      <c r="F1" s="15"/>
      <c r="G1" s="15"/>
      <c r="H1" s="15"/>
      <c r="I1" s="15"/>
      <c r="J1" s="15"/>
      <c r="K1" s="15"/>
      <c r="L1" s="15"/>
      <c r="M1" s="15"/>
    </row>
    <row r="2" spans="1:13" s="1" customFormat="1" ht="20.25" customHeight="1">
      <c r="A2" s="132" t="s">
        <v>29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s="1" customFormat="1" ht="21" customHeight="1">
      <c r="A3" s="130" t="s">
        <v>3</v>
      </c>
      <c r="B3" s="126" t="s">
        <v>4</v>
      </c>
      <c r="C3" s="120" t="s">
        <v>5</v>
      </c>
      <c r="D3" s="121"/>
      <c r="E3" s="122"/>
      <c r="F3" s="131" t="s">
        <v>1</v>
      </c>
      <c r="G3" s="131"/>
      <c r="H3" s="131"/>
      <c r="I3" s="131"/>
      <c r="J3" s="131"/>
      <c r="K3" s="128" t="s">
        <v>0</v>
      </c>
      <c r="L3" s="133" t="s">
        <v>11</v>
      </c>
      <c r="M3" s="133" t="s">
        <v>12</v>
      </c>
    </row>
    <row r="4" spans="1:13" s="1" customFormat="1" ht="58.5" customHeight="1">
      <c r="A4" s="130"/>
      <c r="B4" s="139"/>
      <c r="C4" s="136"/>
      <c r="D4" s="137"/>
      <c r="E4" s="138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29"/>
      <c r="L4" s="134"/>
      <c r="M4" s="135"/>
    </row>
    <row r="5" spans="1:13" s="1" customFormat="1" ht="17.25" customHeight="1">
      <c r="A5" s="16">
        <v>1</v>
      </c>
      <c r="B5" s="64">
        <v>15793</v>
      </c>
      <c r="C5" s="114" t="s">
        <v>37</v>
      </c>
      <c r="D5" s="115" t="s">
        <v>156</v>
      </c>
      <c r="E5" s="116" t="s">
        <v>157</v>
      </c>
      <c r="F5" s="4"/>
      <c r="G5" s="4"/>
      <c r="H5" s="4"/>
      <c r="I5" s="4"/>
      <c r="J5" s="4"/>
      <c r="K5" s="3">
        <f aca="true" t="shared" si="0" ref="K5:K32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7.25" customHeight="1">
      <c r="A6" s="16">
        <v>2</v>
      </c>
      <c r="B6" s="102">
        <v>15794</v>
      </c>
      <c r="C6" s="103" t="s">
        <v>37</v>
      </c>
      <c r="D6" s="104" t="s">
        <v>158</v>
      </c>
      <c r="E6" s="105" t="s">
        <v>159</v>
      </c>
      <c r="F6" s="106"/>
      <c r="G6" s="106"/>
      <c r="H6" s="106"/>
      <c r="I6" s="106"/>
      <c r="J6" s="106"/>
      <c r="K6" s="107">
        <f t="shared" si="0"/>
        <v>0</v>
      </c>
      <c r="L6" s="107" t="str">
        <f>IF(K6&lt;=3,"0",IF(K6&lt;=7,"1",IF(K6&lt;=11,"2",IF(K6&gt;=12,"3"))))</f>
        <v>0</v>
      </c>
      <c r="M6" s="107" t="str">
        <f aca="true" t="shared" si="1" ref="M6:M20">IF(K6&lt;=3,"ไม่ผ่าน",IF(K6&lt;=7,"ผ่าน",IF(K6&lt;=11,"ดี",IF(K6&gt;=12,"ดีเยี่ยม"))))</f>
        <v>ไม่ผ่าน</v>
      </c>
    </row>
    <row r="7" spans="1:13" s="1" customFormat="1" ht="17.25" customHeight="1">
      <c r="A7" s="16">
        <v>3</v>
      </c>
      <c r="B7" s="65">
        <v>15796</v>
      </c>
      <c r="C7" s="66" t="s">
        <v>37</v>
      </c>
      <c r="D7" s="17" t="s">
        <v>160</v>
      </c>
      <c r="E7" s="18" t="s">
        <v>161</v>
      </c>
      <c r="F7" s="10"/>
      <c r="G7" s="10"/>
      <c r="H7" s="10"/>
      <c r="I7" s="10"/>
      <c r="J7" s="10"/>
      <c r="K7" s="3">
        <f t="shared" si="0"/>
        <v>0</v>
      </c>
      <c r="L7" s="3" t="str">
        <f>IF(K7&lt;=3,"0",IF(K7&lt;=7,"1",IF(K7&lt;=11,"2",IF(K7&gt;=12,"3"))))</f>
        <v>0</v>
      </c>
      <c r="M7" s="3" t="str">
        <f t="shared" si="1"/>
        <v>ไม่ผ่าน</v>
      </c>
    </row>
    <row r="8" spans="1:13" s="1" customFormat="1" ht="17.25" customHeight="1">
      <c r="A8" s="16">
        <v>4</v>
      </c>
      <c r="B8" s="65">
        <v>15797</v>
      </c>
      <c r="C8" s="66" t="s">
        <v>37</v>
      </c>
      <c r="D8" s="17" t="s">
        <v>162</v>
      </c>
      <c r="E8" s="18" t="s">
        <v>163</v>
      </c>
      <c r="F8" s="10"/>
      <c r="G8" s="10"/>
      <c r="H8" s="10"/>
      <c r="I8" s="10"/>
      <c r="J8" s="10"/>
      <c r="K8" s="3">
        <f t="shared" si="0"/>
        <v>0</v>
      </c>
      <c r="L8" s="3" t="str">
        <f>IF(K8&lt;=3,"0",IF(K8&lt;=7,"1",IF(K8&lt;=11,"2",IF(K8&gt;=12,"3"))))</f>
        <v>0</v>
      </c>
      <c r="M8" s="3" t="str">
        <f t="shared" si="1"/>
        <v>ไม่ผ่าน</v>
      </c>
    </row>
    <row r="9" spans="1:13" s="1" customFormat="1" ht="17.25" customHeight="1">
      <c r="A9" s="16">
        <v>5</v>
      </c>
      <c r="B9" s="65">
        <v>15798</v>
      </c>
      <c r="C9" s="66" t="s">
        <v>37</v>
      </c>
      <c r="D9" s="17" t="s">
        <v>164</v>
      </c>
      <c r="E9" s="18" t="s">
        <v>165</v>
      </c>
      <c r="F9" s="10"/>
      <c r="G9" s="10"/>
      <c r="H9" s="10"/>
      <c r="I9" s="10"/>
      <c r="J9" s="10"/>
      <c r="K9" s="3">
        <f t="shared" si="0"/>
        <v>0</v>
      </c>
      <c r="L9" s="3" t="str">
        <f>IF(K9&lt;=3,"0",IF(K9&lt;=7,"1",IF(K9&lt;=11,"2",IF(K9&gt;=12,"3"))))</f>
        <v>0</v>
      </c>
      <c r="M9" s="3" t="str">
        <f t="shared" si="1"/>
        <v>ไม่ผ่าน</v>
      </c>
    </row>
    <row r="10" spans="1:13" s="1" customFormat="1" ht="17.25" customHeight="1">
      <c r="A10" s="16">
        <v>6</v>
      </c>
      <c r="B10" s="65">
        <v>15799</v>
      </c>
      <c r="C10" s="66" t="s">
        <v>37</v>
      </c>
      <c r="D10" s="17" t="s">
        <v>166</v>
      </c>
      <c r="E10" s="18" t="s">
        <v>167</v>
      </c>
      <c r="F10" s="10"/>
      <c r="G10" s="10"/>
      <c r="H10" s="10"/>
      <c r="I10" s="10"/>
      <c r="J10" s="10"/>
      <c r="K10" s="3">
        <f aca="true" t="shared" si="2" ref="K10:K17">SUM(F10,G10,H10,I10,J10)</f>
        <v>0</v>
      </c>
      <c r="L10" s="3" t="str">
        <f aca="true" t="shared" si="3" ref="L10:L17">IF(K10&lt;=3,"0",IF(K10&lt;=7,"1",IF(K10&lt;=11,"2",IF(K10&gt;=12,"3"))))</f>
        <v>0</v>
      </c>
      <c r="M10" s="3" t="str">
        <f aca="true" t="shared" si="4" ref="M10:M17">IF(K10&lt;=3,"ไม่ผ่าน",IF(K10&lt;=7,"ผ่าน",IF(K10&lt;=11,"ดี",IF(K10&gt;=12,"ดีเยี่ยม"))))</f>
        <v>ไม่ผ่าน</v>
      </c>
    </row>
    <row r="11" spans="1:13" s="1" customFormat="1" ht="17.25" customHeight="1">
      <c r="A11" s="16">
        <v>7</v>
      </c>
      <c r="B11" s="65">
        <v>15800</v>
      </c>
      <c r="C11" s="66" t="s">
        <v>37</v>
      </c>
      <c r="D11" s="17" t="s">
        <v>168</v>
      </c>
      <c r="E11" s="18" t="s">
        <v>52</v>
      </c>
      <c r="F11" s="10"/>
      <c r="G11" s="10"/>
      <c r="H11" s="10"/>
      <c r="I11" s="10"/>
      <c r="J11" s="10"/>
      <c r="K11" s="3">
        <f t="shared" si="2"/>
        <v>0</v>
      </c>
      <c r="L11" s="3" t="str">
        <f t="shared" si="3"/>
        <v>0</v>
      </c>
      <c r="M11" s="3" t="str">
        <f t="shared" si="4"/>
        <v>ไม่ผ่าน</v>
      </c>
    </row>
    <row r="12" spans="1:13" s="1" customFormat="1" ht="17.25" customHeight="1">
      <c r="A12" s="16">
        <v>8</v>
      </c>
      <c r="B12" s="65">
        <v>15801</v>
      </c>
      <c r="C12" s="66" t="s">
        <v>37</v>
      </c>
      <c r="D12" s="17" t="s">
        <v>169</v>
      </c>
      <c r="E12" s="18" t="s">
        <v>170</v>
      </c>
      <c r="F12" s="10"/>
      <c r="G12" s="10"/>
      <c r="H12" s="10"/>
      <c r="I12" s="10"/>
      <c r="J12" s="10"/>
      <c r="K12" s="3">
        <f t="shared" si="2"/>
        <v>0</v>
      </c>
      <c r="L12" s="3" t="str">
        <f t="shared" si="3"/>
        <v>0</v>
      </c>
      <c r="M12" s="3" t="str">
        <f t="shared" si="4"/>
        <v>ไม่ผ่าน</v>
      </c>
    </row>
    <row r="13" spans="1:13" s="1" customFormat="1" ht="17.25" customHeight="1">
      <c r="A13" s="16">
        <v>9</v>
      </c>
      <c r="B13" s="65">
        <v>15802</v>
      </c>
      <c r="C13" s="66" t="s">
        <v>37</v>
      </c>
      <c r="D13" s="17" t="s">
        <v>171</v>
      </c>
      <c r="E13" s="18" t="s">
        <v>172</v>
      </c>
      <c r="F13" s="10"/>
      <c r="G13" s="10"/>
      <c r="H13" s="10"/>
      <c r="I13" s="10"/>
      <c r="J13" s="10"/>
      <c r="K13" s="3">
        <f t="shared" si="2"/>
        <v>0</v>
      </c>
      <c r="L13" s="3" t="str">
        <f t="shared" si="3"/>
        <v>0</v>
      </c>
      <c r="M13" s="3" t="str">
        <f t="shared" si="4"/>
        <v>ไม่ผ่าน</v>
      </c>
    </row>
    <row r="14" spans="1:13" s="1" customFormat="1" ht="17.25" customHeight="1">
      <c r="A14" s="16">
        <v>10</v>
      </c>
      <c r="B14" s="65">
        <v>15803</v>
      </c>
      <c r="C14" s="66" t="s">
        <v>37</v>
      </c>
      <c r="D14" s="17" t="s">
        <v>173</v>
      </c>
      <c r="E14" s="18" t="s">
        <v>174</v>
      </c>
      <c r="F14" s="10"/>
      <c r="G14" s="10"/>
      <c r="H14" s="10"/>
      <c r="I14" s="10"/>
      <c r="J14" s="10"/>
      <c r="K14" s="3">
        <f t="shared" si="2"/>
        <v>0</v>
      </c>
      <c r="L14" s="3" t="str">
        <f t="shared" si="3"/>
        <v>0</v>
      </c>
      <c r="M14" s="3" t="str">
        <f t="shared" si="4"/>
        <v>ไม่ผ่าน</v>
      </c>
    </row>
    <row r="15" spans="1:13" s="1" customFormat="1" ht="17.25" customHeight="1">
      <c r="A15" s="16">
        <v>11</v>
      </c>
      <c r="B15" s="65">
        <v>15804</v>
      </c>
      <c r="C15" s="66" t="s">
        <v>37</v>
      </c>
      <c r="D15" s="17" t="s">
        <v>175</v>
      </c>
      <c r="E15" s="18" t="s">
        <v>176</v>
      </c>
      <c r="F15" s="10"/>
      <c r="G15" s="10"/>
      <c r="H15" s="10"/>
      <c r="I15" s="10"/>
      <c r="J15" s="10"/>
      <c r="K15" s="3">
        <f t="shared" si="2"/>
        <v>0</v>
      </c>
      <c r="L15" s="3" t="str">
        <f t="shared" si="3"/>
        <v>0</v>
      </c>
      <c r="M15" s="3" t="str">
        <f t="shared" si="4"/>
        <v>ไม่ผ่าน</v>
      </c>
    </row>
    <row r="16" spans="1:13" s="1" customFormat="1" ht="17.25" customHeight="1">
      <c r="A16" s="16">
        <v>12</v>
      </c>
      <c r="B16" s="65">
        <v>15805</v>
      </c>
      <c r="C16" s="66" t="s">
        <v>37</v>
      </c>
      <c r="D16" s="17" t="s">
        <v>177</v>
      </c>
      <c r="E16" s="18" t="s">
        <v>178</v>
      </c>
      <c r="F16" s="10"/>
      <c r="G16" s="10"/>
      <c r="H16" s="10"/>
      <c r="I16" s="10"/>
      <c r="J16" s="10"/>
      <c r="K16" s="3">
        <f t="shared" si="2"/>
        <v>0</v>
      </c>
      <c r="L16" s="3" t="str">
        <f t="shared" si="3"/>
        <v>0</v>
      </c>
      <c r="M16" s="3" t="str">
        <f t="shared" si="4"/>
        <v>ไม่ผ่าน</v>
      </c>
    </row>
    <row r="17" spans="1:13" s="1" customFormat="1" ht="17.25" customHeight="1">
      <c r="A17" s="16">
        <v>13</v>
      </c>
      <c r="B17" s="65">
        <v>15806</v>
      </c>
      <c r="C17" s="66" t="s">
        <v>37</v>
      </c>
      <c r="D17" s="17" t="s">
        <v>179</v>
      </c>
      <c r="E17" s="18" t="s">
        <v>180</v>
      </c>
      <c r="F17" s="10"/>
      <c r="G17" s="10"/>
      <c r="H17" s="10"/>
      <c r="I17" s="10"/>
      <c r="J17" s="10"/>
      <c r="K17" s="3">
        <f t="shared" si="2"/>
        <v>0</v>
      </c>
      <c r="L17" s="3" t="str">
        <f t="shared" si="3"/>
        <v>0</v>
      </c>
      <c r="M17" s="3" t="str">
        <f t="shared" si="4"/>
        <v>ไม่ผ่าน</v>
      </c>
    </row>
    <row r="18" spans="1:13" s="1" customFormat="1" ht="17.25" customHeight="1">
      <c r="A18" s="16">
        <v>14</v>
      </c>
      <c r="B18" s="65">
        <v>15807</v>
      </c>
      <c r="C18" s="66" t="s">
        <v>37</v>
      </c>
      <c r="D18" s="17" t="s">
        <v>181</v>
      </c>
      <c r="E18" s="18" t="s">
        <v>182</v>
      </c>
      <c r="F18" s="10"/>
      <c r="G18" s="10"/>
      <c r="H18" s="10"/>
      <c r="I18" s="10"/>
      <c r="J18" s="10"/>
      <c r="K18" s="3">
        <f t="shared" si="0"/>
        <v>0</v>
      </c>
      <c r="L18" s="3" t="str">
        <f aca="true" t="shared" si="5" ref="L18:L24">IF(K18&lt;=3,"0",IF(K18&lt;=7,"1",IF(K18&lt;=11,"2",IF(K18&gt;=12,"3"))))</f>
        <v>0</v>
      </c>
      <c r="M18" s="3" t="str">
        <f t="shared" si="1"/>
        <v>ไม่ผ่าน</v>
      </c>
    </row>
    <row r="19" spans="1:13" s="1" customFormat="1" ht="17.25" customHeight="1">
      <c r="A19" s="16">
        <v>15</v>
      </c>
      <c r="B19" s="65">
        <v>15808</v>
      </c>
      <c r="C19" s="66" t="s">
        <v>37</v>
      </c>
      <c r="D19" s="17" t="s">
        <v>183</v>
      </c>
      <c r="E19" s="18" t="s">
        <v>184</v>
      </c>
      <c r="F19" s="10"/>
      <c r="G19" s="10"/>
      <c r="H19" s="10"/>
      <c r="I19" s="10"/>
      <c r="J19" s="10"/>
      <c r="K19" s="3">
        <f t="shared" si="0"/>
        <v>0</v>
      </c>
      <c r="L19" s="3" t="str">
        <f t="shared" si="5"/>
        <v>0</v>
      </c>
      <c r="M19" s="3" t="str">
        <f t="shared" si="1"/>
        <v>ไม่ผ่าน</v>
      </c>
    </row>
    <row r="20" spans="1:13" s="1" customFormat="1" ht="17.25" customHeight="1">
      <c r="A20" s="16">
        <v>16</v>
      </c>
      <c r="B20" s="65">
        <v>15809</v>
      </c>
      <c r="C20" s="66" t="s">
        <v>37</v>
      </c>
      <c r="D20" s="17" t="s">
        <v>185</v>
      </c>
      <c r="E20" s="18" t="s">
        <v>107</v>
      </c>
      <c r="F20" s="10"/>
      <c r="G20" s="10"/>
      <c r="H20" s="10"/>
      <c r="I20" s="10"/>
      <c r="J20" s="10"/>
      <c r="K20" s="3">
        <f t="shared" si="0"/>
        <v>0</v>
      </c>
      <c r="L20" s="3" t="str">
        <f t="shared" si="5"/>
        <v>0</v>
      </c>
      <c r="M20" s="3" t="str">
        <f t="shared" si="1"/>
        <v>ไม่ผ่าน</v>
      </c>
    </row>
    <row r="21" spans="1:13" s="1" customFormat="1" ht="17.25" customHeight="1">
      <c r="A21" s="16">
        <v>17</v>
      </c>
      <c r="B21" s="65">
        <v>15810</v>
      </c>
      <c r="C21" s="66" t="s">
        <v>37</v>
      </c>
      <c r="D21" s="17" t="s">
        <v>186</v>
      </c>
      <c r="E21" s="18" t="s">
        <v>187</v>
      </c>
      <c r="F21" s="10"/>
      <c r="G21" s="10"/>
      <c r="H21" s="10"/>
      <c r="I21" s="10"/>
      <c r="J21" s="10"/>
      <c r="K21" s="3">
        <f t="shared" si="0"/>
        <v>0</v>
      </c>
      <c r="L21" s="3" t="str">
        <f t="shared" si="5"/>
        <v>0</v>
      </c>
      <c r="M21" s="3" t="str">
        <f>IF(K21&lt;=3,"ไม่ผ่าน",IF(K21&lt;=7,"ผ่าน",IF(K21&lt;=11,"ดี",IF(K21&gt;=12,"ดีเยี่ยม"))))</f>
        <v>ไม่ผ่าน</v>
      </c>
    </row>
    <row r="22" spans="1:13" s="1" customFormat="1" ht="17.25" customHeight="1">
      <c r="A22" s="16">
        <v>18</v>
      </c>
      <c r="B22" s="65">
        <v>15811</v>
      </c>
      <c r="C22" s="66" t="s">
        <v>37</v>
      </c>
      <c r="D22" s="17" t="s">
        <v>188</v>
      </c>
      <c r="E22" s="18" t="s">
        <v>189</v>
      </c>
      <c r="F22" s="10"/>
      <c r="G22" s="10"/>
      <c r="H22" s="10"/>
      <c r="I22" s="10"/>
      <c r="J22" s="10"/>
      <c r="K22" s="3">
        <f t="shared" si="0"/>
        <v>0</v>
      </c>
      <c r="L22" s="3" t="str">
        <f t="shared" si="5"/>
        <v>0</v>
      </c>
      <c r="M22" s="3" t="str">
        <f aca="true" t="shared" si="6" ref="M22:M32">IF(K22&lt;=3,"ไม่ผ่าน",IF(K22&lt;=7,"ผ่าน",IF(K22&lt;=11,"ดี",IF(K22&gt;=12,"ดีเยี่ยม"))))</f>
        <v>ไม่ผ่าน</v>
      </c>
    </row>
    <row r="23" spans="1:13" s="1" customFormat="1" ht="17.25" customHeight="1">
      <c r="A23" s="16">
        <v>19</v>
      </c>
      <c r="B23" s="65">
        <v>15812</v>
      </c>
      <c r="C23" s="66" t="s">
        <v>37</v>
      </c>
      <c r="D23" s="17" t="s">
        <v>190</v>
      </c>
      <c r="E23" s="18" t="s">
        <v>191</v>
      </c>
      <c r="F23" s="10"/>
      <c r="G23" s="10"/>
      <c r="H23" s="10"/>
      <c r="I23" s="10"/>
      <c r="J23" s="10"/>
      <c r="K23" s="3">
        <f t="shared" si="0"/>
        <v>0</v>
      </c>
      <c r="L23" s="3" t="str">
        <f t="shared" si="5"/>
        <v>0</v>
      </c>
      <c r="M23" s="3" t="str">
        <f t="shared" si="6"/>
        <v>ไม่ผ่าน</v>
      </c>
    </row>
    <row r="24" spans="1:13" s="1" customFormat="1" ht="17.25" customHeight="1">
      <c r="A24" s="16">
        <v>20</v>
      </c>
      <c r="B24" s="65">
        <v>15813</v>
      </c>
      <c r="C24" s="66" t="s">
        <v>37</v>
      </c>
      <c r="D24" s="17" t="s">
        <v>192</v>
      </c>
      <c r="E24" s="18" t="s">
        <v>193</v>
      </c>
      <c r="F24" s="10"/>
      <c r="G24" s="10"/>
      <c r="H24" s="10"/>
      <c r="I24" s="10"/>
      <c r="J24" s="10"/>
      <c r="K24" s="3">
        <f t="shared" si="0"/>
        <v>0</v>
      </c>
      <c r="L24" s="3" t="str">
        <f t="shared" si="5"/>
        <v>0</v>
      </c>
      <c r="M24" s="3" t="str">
        <f t="shared" si="6"/>
        <v>ไม่ผ่าน</v>
      </c>
    </row>
    <row r="25" spans="1:13" s="1" customFormat="1" ht="17.25" customHeight="1">
      <c r="A25" s="16">
        <v>21</v>
      </c>
      <c r="B25" s="65">
        <v>15814</v>
      </c>
      <c r="C25" s="66" t="s">
        <v>37</v>
      </c>
      <c r="D25" s="17" t="s">
        <v>194</v>
      </c>
      <c r="E25" s="18" t="s">
        <v>195</v>
      </c>
      <c r="F25" s="10"/>
      <c r="G25" s="10"/>
      <c r="H25" s="10"/>
      <c r="I25" s="10"/>
      <c r="J25" s="10"/>
      <c r="K25" s="3">
        <f aca="true" t="shared" si="7" ref="K25:K30">SUM(F25,G25,H25,I25,J25)</f>
        <v>0</v>
      </c>
      <c r="L25" s="3" t="str">
        <f aca="true" t="shared" si="8" ref="L25:L30">IF(K25&lt;=3,"0",IF(K25&lt;=7,"1",IF(K25&lt;=11,"2",IF(K25&gt;=12,"3"))))</f>
        <v>0</v>
      </c>
      <c r="M25" s="3" t="str">
        <f aca="true" t="shared" si="9" ref="M25:M30">IF(K25&lt;=3,"ไม่ผ่าน",IF(K25&lt;=7,"ผ่าน",IF(K25&lt;=11,"ดี",IF(K25&gt;=12,"ดีเยี่ยม"))))</f>
        <v>ไม่ผ่าน</v>
      </c>
    </row>
    <row r="26" spans="1:13" s="1" customFormat="1" ht="17.25" customHeight="1">
      <c r="A26" s="16">
        <v>22</v>
      </c>
      <c r="B26" s="65">
        <v>15815</v>
      </c>
      <c r="C26" s="66" t="s">
        <v>46</v>
      </c>
      <c r="D26" s="17" t="s">
        <v>196</v>
      </c>
      <c r="E26" s="18" t="s">
        <v>197</v>
      </c>
      <c r="F26" s="10"/>
      <c r="G26" s="10"/>
      <c r="H26" s="10"/>
      <c r="I26" s="10"/>
      <c r="J26" s="10"/>
      <c r="K26" s="3">
        <f t="shared" si="7"/>
        <v>0</v>
      </c>
      <c r="L26" s="3" t="str">
        <f t="shared" si="8"/>
        <v>0</v>
      </c>
      <c r="M26" s="3" t="str">
        <f t="shared" si="9"/>
        <v>ไม่ผ่าน</v>
      </c>
    </row>
    <row r="27" spans="1:13" s="1" customFormat="1" ht="17.25" customHeight="1">
      <c r="A27" s="16">
        <v>23</v>
      </c>
      <c r="B27" s="65">
        <v>15816</v>
      </c>
      <c r="C27" s="66" t="s">
        <v>46</v>
      </c>
      <c r="D27" s="17" t="s">
        <v>198</v>
      </c>
      <c r="E27" s="18" t="s">
        <v>199</v>
      </c>
      <c r="F27" s="10"/>
      <c r="G27" s="10"/>
      <c r="H27" s="10"/>
      <c r="I27" s="10"/>
      <c r="J27" s="10"/>
      <c r="K27" s="3">
        <f t="shared" si="7"/>
        <v>0</v>
      </c>
      <c r="L27" s="3" t="str">
        <f t="shared" si="8"/>
        <v>0</v>
      </c>
      <c r="M27" s="3" t="str">
        <f t="shared" si="9"/>
        <v>ไม่ผ่าน</v>
      </c>
    </row>
    <row r="28" spans="1:13" s="1" customFormat="1" ht="17.25" customHeight="1">
      <c r="A28" s="16">
        <v>24</v>
      </c>
      <c r="B28" s="65">
        <v>15817</v>
      </c>
      <c r="C28" s="66" t="s">
        <v>46</v>
      </c>
      <c r="D28" s="17" t="s">
        <v>200</v>
      </c>
      <c r="E28" s="18" t="s">
        <v>201</v>
      </c>
      <c r="F28" s="10"/>
      <c r="G28" s="10"/>
      <c r="H28" s="10"/>
      <c r="I28" s="10"/>
      <c r="J28" s="10"/>
      <c r="K28" s="3">
        <f t="shared" si="7"/>
        <v>0</v>
      </c>
      <c r="L28" s="3" t="str">
        <f t="shared" si="8"/>
        <v>0</v>
      </c>
      <c r="M28" s="3" t="str">
        <f t="shared" si="9"/>
        <v>ไม่ผ่าน</v>
      </c>
    </row>
    <row r="29" spans="1:13" s="1" customFormat="1" ht="17.25" customHeight="1">
      <c r="A29" s="16">
        <v>25</v>
      </c>
      <c r="B29" s="65">
        <v>15818</v>
      </c>
      <c r="C29" s="66" t="s">
        <v>46</v>
      </c>
      <c r="D29" s="17" t="s">
        <v>202</v>
      </c>
      <c r="E29" s="18" t="s">
        <v>203</v>
      </c>
      <c r="F29" s="10"/>
      <c r="G29" s="10"/>
      <c r="H29" s="10"/>
      <c r="I29" s="10"/>
      <c r="J29" s="10"/>
      <c r="K29" s="3">
        <f t="shared" si="7"/>
        <v>0</v>
      </c>
      <c r="L29" s="3" t="str">
        <f t="shared" si="8"/>
        <v>0</v>
      </c>
      <c r="M29" s="3" t="str">
        <f t="shared" si="9"/>
        <v>ไม่ผ่าน</v>
      </c>
    </row>
    <row r="30" spans="1:13" s="1" customFormat="1" ht="17.25" customHeight="1">
      <c r="A30" s="16">
        <v>26</v>
      </c>
      <c r="B30" s="65">
        <v>15819</v>
      </c>
      <c r="C30" s="66" t="s">
        <v>46</v>
      </c>
      <c r="D30" s="17" t="s">
        <v>204</v>
      </c>
      <c r="E30" s="73" t="s">
        <v>205</v>
      </c>
      <c r="F30" s="10"/>
      <c r="G30" s="10"/>
      <c r="H30" s="10"/>
      <c r="I30" s="10"/>
      <c r="J30" s="10"/>
      <c r="K30" s="3">
        <f t="shared" si="7"/>
        <v>0</v>
      </c>
      <c r="L30" s="3" t="str">
        <f t="shared" si="8"/>
        <v>0</v>
      </c>
      <c r="M30" s="3" t="str">
        <f t="shared" si="9"/>
        <v>ไม่ผ่าน</v>
      </c>
    </row>
    <row r="31" spans="1:13" s="1" customFormat="1" ht="17.25" customHeight="1">
      <c r="A31" s="16">
        <v>27</v>
      </c>
      <c r="B31" s="65">
        <v>15996</v>
      </c>
      <c r="C31" s="66" t="s">
        <v>37</v>
      </c>
      <c r="D31" s="17" t="s">
        <v>206</v>
      </c>
      <c r="E31" s="117" t="s">
        <v>207</v>
      </c>
      <c r="F31" s="10"/>
      <c r="G31" s="10"/>
      <c r="H31" s="10"/>
      <c r="I31" s="10"/>
      <c r="J31" s="10"/>
      <c r="K31" s="3">
        <f t="shared" si="0"/>
        <v>0</v>
      </c>
      <c r="L31" s="3" t="str">
        <f>IF(K31&lt;=3,"0",IF(K31&lt;=7,"1",IF(K31&lt;=11,"2",IF(K31&gt;=12,"3"))))</f>
        <v>0</v>
      </c>
      <c r="M31" s="3" t="str">
        <f t="shared" si="6"/>
        <v>ไม่ผ่าน</v>
      </c>
    </row>
    <row r="32" spans="1:13" s="1" customFormat="1" ht="17.25" customHeight="1">
      <c r="A32" s="16">
        <v>28</v>
      </c>
      <c r="B32" s="65">
        <v>15795</v>
      </c>
      <c r="C32" s="66" t="s">
        <v>37</v>
      </c>
      <c r="D32" s="72" t="s">
        <v>208</v>
      </c>
      <c r="E32" s="73" t="s">
        <v>209</v>
      </c>
      <c r="F32" s="10"/>
      <c r="G32" s="10"/>
      <c r="H32" s="10"/>
      <c r="I32" s="10"/>
      <c r="J32" s="10"/>
      <c r="K32" s="3">
        <f t="shared" si="0"/>
        <v>0</v>
      </c>
      <c r="L32" s="3" t="str">
        <f>IF(K32&lt;=3,"0",IF(K32&lt;=7,"1",IF(K32&lt;=11,"2",IF(K32&gt;=12,"3"))))</f>
        <v>0</v>
      </c>
      <c r="M32" s="3" t="str">
        <f t="shared" si="6"/>
        <v>ไม่ผ่าน</v>
      </c>
    </row>
    <row r="33" spans="1:13" s="1" customFormat="1" ht="17.25" customHeight="1">
      <c r="A33" s="16"/>
      <c r="B33" s="65"/>
      <c r="C33" s="58"/>
      <c r="D33" s="59"/>
      <c r="E33" s="60"/>
      <c r="F33" s="10"/>
      <c r="G33" s="10"/>
      <c r="H33" s="10"/>
      <c r="I33" s="10"/>
      <c r="J33" s="10"/>
      <c r="K33" s="3"/>
      <c r="L33" s="3"/>
      <c r="M33" s="3"/>
    </row>
    <row r="34" spans="3:10" s="1" customFormat="1" ht="21">
      <c r="C34" s="1" t="s">
        <v>2</v>
      </c>
      <c r="F34" s="119">
        <f>COUNTIF(L5:L33,3)</f>
        <v>0</v>
      </c>
      <c r="G34" s="119">
        <f>COUNTIF(L5:L33,2)</f>
        <v>0</v>
      </c>
      <c r="H34" s="119">
        <f>COUNTIF(L5:L33,1)</f>
        <v>0</v>
      </c>
      <c r="I34" s="119">
        <f>COUNTIF(L5:L33,0)</f>
        <v>28</v>
      </c>
      <c r="J34" s="5"/>
    </row>
    <row r="35" spans="3:13" s="1" customFormat="1" ht="21">
      <c r="C35" s="1" t="s">
        <v>13</v>
      </c>
      <c r="F35" s="5"/>
      <c r="G35" s="3">
        <f>(F34*100)/28</f>
        <v>0</v>
      </c>
      <c r="H35" s="5"/>
      <c r="I35" s="5"/>
      <c r="J35" s="5"/>
      <c r="K35" s="5" t="s">
        <v>18</v>
      </c>
      <c r="M35" s="3">
        <f>(H34*100)/28</f>
        <v>0</v>
      </c>
    </row>
    <row r="36" spans="3:13" s="1" customFormat="1" ht="21">
      <c r="C36" s="1" t="s">
        <v>14</v>
      </c>
      <c r="F36" s="5"/>
      <c r="G36" s="3">
        <f>(G34*100)/28</f>
        <v>0</v>
      </c>
      <c r="H36" s="5"/>
      <c r="I36" s="5"/>
      <c r="J36" s="5"/>
      <c r="K36" s="5" t="s">
        <v>19</v>
      </c>
      <c r="M36" s="3">
        <f>(I34*100)/28</f>
        <v>100</v>
      </c>
    </row>
    <row r="37" spans="3:10" s="1" customFormat="1" ht="21">
      <c r="C37" s="1" t="s">
        <v>15</v>
      </c>
      <c r="F37" s="5"/>
      <c r="G37" s="5"/>
      <c r="H37" s="5"/>
      <c r="I37" s="1" t="s">
        <v>20</v>
      </c>
      <c r="J37" s="5"/>
    </row>
    <row r="38" spans="3:10" s="1" customFormat="1" ht="21">
      <c r="C38" s="1" t="s">
        <v>16</v>
      </c>
      <c r="F38" s="5"/>
      <c r="G38" s="5"/>
      <c r="H38" s="5"/>
      <c r="I38" s="1" t="s">
        <v>22</v>
      </c>
      <c r="J38" s="5"/>
    </row>
    <row r="39" spans="3:10" s="1" customFormat="1" ht="21">
      <c r="C39" s="1" t="s">
        <v>17</v>
      </c>
      <c r="F39" s="5"/>
      <c r="G39" s="5"/>
      <c r="H39" s="5"/>
      <c r="I39" s="1" t="s">
        <v>21</v>
      </c>
      <c r="J39" s="5"/>
    </row>
  </sheetData>
  <sheetProtection/>
  <mergeCells count="8">
    <mergeCell ref="C3:E4"/>
    <mergeCell ref="A2:M2"/>
    <mergeCell ref="A3:A4"/>
    <mergeCell ref="F3:J3"/>
    <mergeCell ref="K3:K4"/>
    <mergeCell ref="L3:L4"/>
    <mergeCell ref="M3:M4"/>
    <mergeCell ref="B3:B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7">
      <selection activeCell="F33" sqref="F33:I33"/>
    </sheetView>
  </sheetViews>
  <sheetFormatPr defaultColWidth="9.140625" defaultRowHeight="15"/>
  <cols>
    <col min="1" max="1" width="4.00390625" style="0" customWidth="1"/>
    <col min="2" max="2" width="8.00390625" style="0" customWidth="1"/>
    <col min="3" max="3" width="5.7109375" style="0" customWidth="1"/>
    <col min="4" max="4" width="7.421875" style="0" customWidth="1"/>
    <col min="5" max="5" width="10.28125" style="0" customWidth="1"/>
    <col min="6" max="10" width="3.7109375" style="0" customWidth="1"/>
    <col min="11" max="11" width="7.00390625" style="0" customWidth="1"/>
    <col min="12" max="12" width="9.28125" style="0" customWidth="1"/>
    <col min="13" max="13" width="9.8515625" style="0" customWidth="1"/>
  </cols>
  <sheetData>
    <row r="1" spans="1:13" s="1" customFormat="1" ht="21">
      <c r="A1" s="2"/>
      <c r="B1" s="2"/>
      <c r="C1" s="2"/>
      <c r="D1" s="2"/>
      <c r="E1" s="15" t="s">
        <v>2</v>
      </c>
      <c r="F1" s="15"/>
      <c r="G1" s="15"/>
      <c r="H1" s="15"/>
      <c r="I1" s="15"/>
      <c r="J1" s="15"/>
      <c r="K1" s="15"/>
      <c r="L1" s="15"/>
      <c r="M1" s="15"/>
    </row>
    <row r="2" spans="1:13" s="1" customFormat="1" ht="20.25" customHeight="1">
      <c r="A2" s="132" t="s">
        <v>30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s="1" customFormat="1" ht="17.25" customHeight="1">
      <c r="A3" s="130" t="s">
        <v>3</v>
      </c>
      <c r="B3" s="126" t="s">
        <v>4</v>
      </c>
      <c r="C3" s="120" t="s">
        <v>4</v>
      </c>
      <c r="D3" s="121"/>
      <c r="E3" s="122"/>
      <c r="F3" s="131" t="s">
        <v>1</v>
      </c>
      <c r="G3" s="131"/>
      <c r="H3" s="131"/>
      <c r="I3" s="131"/>
      <c r="J3" s="131"/>
      <c r="K3" s="128" t="s">
        <v>0</v>
      </c>
      <c r="L3" s="133" t="s">
        <v>11</v>
      </c>
      <c r="M3" s="133" t="s">
        <v>12</v>
      </c>
    </row>
    <row r="4" spans="1:13" s="1" customFormat="1" ht="58.5" customHeight="1">
      <c r="A4" s="130"/>
      <c r="B4" s="139"/>
      <c r="C4" s="136"/>
      <c r="D4" s="137"/>
      <c r="E4" s="138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29"/>
      <c r="L4" s="134"/>
      <c r="M4" s="135"/>
    </row>
    <row r="5" spans="1:13" s="1" customFormat="1" ht="13.5" customHeight="1">
      <c r="A5" s="25">
        <v>1</v>
      </c>
      <c r="B5" s="118">
        <v>15820</v>
      </c>
      <c r="C5" s="118" t="s">
        <v>37</v>
      </c>
      <c r="D5" s="118" t="s">
        <v>210</v>
      </c>
      <c r="E5" s="118" t="s">
        <v>211</v>
      </c>
      <c r="F5" s="4"/>
      <c r="G5" s="4"/>
      <c r="H5" s="4"/>
      <c r="I5" s="4"/>
      <c r="J5" s="4"/>
      <c r="K5" s="3">
        <f aca="true" t="shared" si="0" ref="K5:K25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3.5" customHeight="1">
      <c r="A6" s="25">
        <v>2</v>
      </c>
      <c r="B6" s="118">
        <v>15821</v>
      </c>
      <c r="C6" s="118" t="s">
        <v>37</v>
      </c>
      <c r="D6" s="118" t="s">
        <v>210</v>
      </c>
      <c r="E6" s="118" t="s">
        <v>212</v>
      </c>
      <c r="F6" s="10"/>
      <c r="G6" s="10"/>
      <c r="H6" s="10"/>
      <c r="I6" s="10"/>
      <c r="J6" s="10"/>
      <c r="K6" s="3">
        <f t="shared" si="0"/>
        <v>0</v>
      </c>
      <c r="L6" s="3" t="str">
        <f aca="true" t="shared" si="1" ref="L6:L30">IF(K6&lt;=3,"0",IF(K6&lt;=7,"1",IF(K6&lt;=11,"2",IF(K6&gt;=12,"3"))))</f>
        <v>0</v>
      </c>
      <c r="M6" s="3" t="str">
        <f aca="true" t="shared" si="2" ref="M6:M15">IF(K6&lt;=3,"ไม่ผ่าน",IF(K6&lt;=7,"ผ่าน",IF(K6&lt;=11,"ดี",IF(K6&gt;=12,"ดีเยี่ยม"))))</f>
        <v>ไม่ผ่าน</v>
      </c>
    </row>
    <row r="7" spans="1:13" s="1" customFormat="1" ht="13.5" customHeight="1">
      <c r="A7" s="25">
        <v>3</v>
      </c>
      <c r="B7" s="118">
        <v>15822</v>
      </c>
      <c r="C7" s="118" t="s">
        <v>37</v>
      </c>
      <c r="D7" s="118" t="s">
        <v>213</v>
      </c>
      <c r="E7" s="118" t="s">
        <v>214</v>
      </c>
      <c r="F7" s="10"/>
      <c r="G7" s="10"/>
      <c r="H7" s="10"/>
      <c r="I7" s="10"/>
      <c r="J7" s="10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3.5" customHeight="1">
      <c r="A8" s="25">
        <v>4</v>
      </c>
      <c r="B8" s="118">
        <v>15823</v>
      </c>
      <c r="C8" s="118" t="s">
        <v>37</v>
      </c>
      <c r="D8" s="118" t="s">
        <v>215</v>
      </c>
      <c r="E8" s="118" t="s">
        <v>216</v>
      </c>
      <c r="F8" s="10"/>
      <c r="G8" s="10"/>
      <c r="H8" s="10"/>
      <c r="I8" s="10"/>
      <c r="J8" s="10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3.5" customHeight="1">
      <c r="A9" s="25">
        <v>5</v>
      </c>
      <c r="B9" s="118">
        <v>15824</v>
      </c>
      <c r="C9" s="118" t="s">
        <v>37</v>
      </c>
      <c r="D9" s="118" t="s">
        <v>217</v>
      </c>
      <c r="E9" s="118" t="s">
        <v>218</v>
      </c>
      <c r="F9" s="10"/>
      <c r="G9" s="10"/>
      <c r="H9" s="10"/>
      <c r="I9" s="10"/>
      <c r="J9" s="10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3.5" customHeight="1">
      <c r="A10" s="25">
        <v>6</v>
      </c>
      <c r="B10" s="118">
        <v>15825</v>
      </c>
      <c r="C10" s="118" t="s">
        <v>37</v>
      </c>
      <c r="D10" s="118" t="s">
        <v>219</v>
      </c>
      <c r="E10" s="118" t="s">
        <v>220</v>
      </c>
      <c r="F10" s="10"/>
      <c r="G10" s="10"/>
      <c r="H10" s="10"/>
      <c r="I10" s="10"/>
      <c r="J10" s="10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3.5" customHeight="1">
      <c r="A11" s="25">
        <v>7</v>
      </c>
      <c r="B11" s="118">
        <v>15826</v>
      </c>
      <c r="C11" s="118" t="s">
        <v>37</v>
      </c>
      <c r="D11" s="118" t="s">
        <v>221</v>
      </c>
      <c r="E11" s="118" t="s">
        <v>222</v>
      </c>
      <c r="F11" s="10"/>
      <c r="G11" s="10"/>
      <c r="H11" s="10"/>
      <c r="I11" s="10"/>
      <c r="J11" s="10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3.5" customHeight="1">
      <c r="A12" s="25">
        <v>8</v>
      </c>
      <c r="B12" s="118">
        <v>15827</v>
      </c>
      <c r="C12" s="118" t="s">
        <v>37</v>
      </c>
      <c r="D12" s="118" t="s">
        <v>223</v>
      </c>
      <c r="E12" s="118" t="s">
        <v>224</v>
      </c>
      <c r="F12" s="10"/>
      <c r="G12" s="10"/>
      <c r="H12" s="10"/>
      <c r="I12" s="10"/>
      <c r="J12" s="10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3.5" customHeight="1">
      <c r="A13" s="25">
        <v>9</v>
      </c>
      <c r="B13" s="118">
        <v>15828</v>
      </c>
      <c r="C13" s="118" t="s">
        <v>37</v>
      </c>
      <c r="D13" s="118" t="s">
        <v>225</v>
      </c>
      <c r="E13" s="118" t="s">
        <v>224</v>
      </c>
      <c r="F13" s="10"/>
      <c r="G13" s="10"/>
      <c r="H13" s="10"/>
      <c r="I13" s="10"/>
      <c r="J13" s="10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3.5" customHeight="1">
      <c r="A14" s="25">
        <v>10</v>
      </c>
      <c r="B14" s="118">
        <v>15829</v>
      </c>
      <c r="C14" s="118" t="s">
        <v>37</v>
      </c>
      <c r="D14" s="118" t="s">
        <v>226</v>
      </c>
      <c r="E14" s="118" t="s">
        <v>227</v>
      </c>
      <c r="F14" s="10"/>
      <c r="G14" s="10"/>
      <c r="H14" s="10"/>
      <c r="I14" s="10"/>
      <c r="J14" s="10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3.5" customHeight="1">
      <c r="A15" s="25">
        <v>11</v>
      </c>
      <c r="B15" s="118">
        <v>15830</v>
      </c>
      <c r="C15" s="118" t="s">
        <v>37</v>
      </c>
      <c r="D15" s="118" t="s">
        <v>228</v>
      </c>
      <c r="E15" s="118" t="s">
        <v>229</v>
      </c>
      <c r="F15" s="10"/>
      <c r="G15" s="10"/>
      <c r="H15" s="10"/>
      <c r="I15" s="10"/>
      <c r="J15" s="10"/>
      <c r="K15" s="3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" customFormat="1" ht="13.5" customHeight="1">
      <c r="A16" s="25">
        <v>12</v>
      </c>
      <c r="B16" s="118">
        <v>15831</v>
      </c>
      <c r="C16" s="118" t="s">
        <v>37</v>
      </c>
      <c r="D16" s="118" t="s">
        <v>230</v>
      </c>
      <c r="E16" s="118" t="s">
        <v>231</v>
      </c>
      <c r="F16" s="10"/>
      <c r="G16" s="10"/>
      <c r="H16" s="10"/>
      <c r="I16" s="10"/>
      <c r="J16" s="10"/>
      <c r="K16" s="3">
        <f t="shared" si="0"/>
        <v>0</v>
      </c>
      <c r="L16" s="3" t="str">
        <f>IF(K16&lt;=3,"0",IF(K16&lt;=7,"1",IF(K16&lt;=11,"2",IF(K16&gt;=12,"3"))))</f>
        <v>0</v>
      </c>
      <c r="M16" s="3" t="str">
        <f>IF(K16&lt;=3,"ไม่ผ่าน",IF(K16&lt;=7,"ผ่าน",IF(K16&lt;=11,"ดี",IF(K16&gt;=12,"ดีเยี่ยม"))))</f>
        <v>ไม่ผ่าน</v>
      </c>
    </row>
    <row r="17" spans="1:13" s="1" customFormat="1" ht="13.5" customHeight="1">
      <c r="A17" s="25">
        <v>13</v>
      </c>
      <c r="B17" s="118">
        <v>15832</v>
      </c>
      <c r="C17" s="118" t="s">
        <v>37</v>
      </c>
      <c r="D17" s="118" t="s">
        <v>232</v>
      </c>
      <c r="E17" s="118" t="s">
        <v>233</v>
      </c>
      <c r="F17" s="10"/>
      <c r="G17" s="10"/>
      <c r="H17" s="10"/>
      <c r="I17" s="10"/>
      <c r="J17" s="10"/>
      <c r="K17" s="3">
        <f t="shared" si="0"/>
        <v>0</v>
      </c>
      <c r="L17" s="3" t="str">
        <f t="shared" si="1"/>
        <v>0</v>
      </c>
      <c r="M17" s="3" t="str">
        <f aca="true" t="shared" si="3" ref="M17:M24">IF(K17&lt;=3,"ไม่ผ่าน",IF(K17&lt;=7,"ผ่าน",IF(K17&lt;=11,"ดี",IF(K17&gt;=12,"ดีเยี่ยม"))))</f>
        <v>ไม่ผ่าน</v>
      </c>
    </row>
    <row r="18" spans="1:13" s="1" customFormat="1" ht="13.5" customHeight="1">
      <c r="A18" s="25">
        <v>14</v>
      </c>
      <c r="B18" s="118">
        <v>15833</v>
      </c>
      <c r="C18" s="118" t="s">
        <v>37</v>
      </c>
      <c r="D18" s="118" t="s">
        <v>234</v>
      </c>
      <c r="E18" s="118" t="s">
        <v>235</v>
      </c>
      <c r="F18" s="10"/>
      <c r="G18" s="10"/>
      <c r="H18" s="10"/>
      <c r="I18" s="10"/>
      <c r="J18" s="10"/>
      <c r="K18" s="3">
        <f t="shared" si="0"/>
        <v>0</v>
      </c>
      <c r="L18" s="3" t="str">
        <f t="shared" si="1"/>
        <v>0</v>
      </c>
      <c r="M18" s="3" t="str">
        <f t="shared" si="3"/>
        <v>ไม่ผ่าน</v>
      </c>
    </row>
    <row r="19" spans="1:13" s="1" customFormat="1" ht="13.5" customHeight="1">
      <c r="A19" s="25">
        <v>15</v>
      </c>
      <c r="B19" s="118">
        <v>15834</v>
      </c>
      <c r="C19" s="118" t="s">
        <v>37</v>
      </c>
      <c r="D19" s="118" t="s">
        <v>236</v>
      </c>
      <c r="E19" s="118" t="s">
        <v>237</v>
      </c>
      <c r="F19" s="10"/>
      <c r="G19" s="10"/>
      <c r="H19" s="10"/>
      <c r="I19" s="10"/>
      <c r="J19" s="10"/>
      <c r="K19" s="3">
        <f t="shared" si="0"/>
        <v>0</v>
      </c>
      <c r="L19" s="3" t="str">
        <f t="shared" si="1"/>
        <v>0</v>
      </c>
      <c r="M19" s="3" t="str">
        <f t="shared" si="3"/>
        <v>ไม่ผ่าน</v>
      </c>
    </row>
    <row r="20" spans="1:13" s="1" customFormat="1" ht="13.5" customHeight="1">
      <c r="A20" s="25">
        <v>16</v>
      </c>
      <c r="B20" s="118">
        <v>15835</v>
      </c>
      <c r="C20" s="118" t="s">
        <v>37</v>
      </c>
      <c r="D20" s="118" t="s">
        <v>238</v>
      </c>
      <c r="E20" s="118" t="s">
        <v>239</v>
      </c>
      <c r="F20" s="10"/>
      <c r="G20" s="10"/>
      <c r="H20" s="10"/>
      <c r="I20" s="10"/>
      <c r="J20" s="10"/>
      <c r="K20" s="3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1" customFormat="1" ht="13.5" customHeight="1">
      <c r="A21" s="25">
        <v>17</v>
      </c>
      <c r="B21" s="118">
        <v>15836</v>
      </c>
      <c r="C21" s="118" t="s">
        <v>37</v>
      </c>
      <c r="D21" s="118" t="s">
        <v>240</v>
      </c>
      <c r="E21" s="118" t="s">
        <v>241</v>
      </c>
      <c r="F21" s="10"/>
      <c r="G21" s="10"/>
      <c r="H21" s="10"/>
      <c r="I21" s="10"/>
      <c r="J21" s="10"/>
      <c r="K21" s="3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3" s="1" customFormat="1" ht="13.5" customHeight="1">
      <c r="A22" s="25">
        <v>18</v>
      </c>
      <c r="B22" s="118">
        <v>15837</v>
      </c>
      <c r="C22" s="118" t="s">
        <v>37</v>
      </c>
      <c r="D22" s="118" t="s">
        <v>185</v>
      </c>
      <c r="E22" s="118" t="s">
        <v>242</v>
      </c>
      <c r="F22" s="10"/>
      <c r="G22" s="10"/>
      <c r="H22" s="10"/>
      <c r="I22" s="10"/>
      <c r="J22" s="10"/>
      <c r="K22" s="3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13" s="1" customFormat="1" ht="13.5" customHeight="1">
      <c r="A23" s="25">
        <v>19</v>
      </c>
      <c r="B23" s="118">
        <v>15838</v>
      </c>
      <c r="C23" s="118" t="s">
        <v>37</v>
      </c>
      <c r="D23" s="118" t="s">
        <v>243</v>
      </c>
      <c r="E23" s="118" t="s">
        <v>244</v>
      </c>
      <c r="F23" s="10"/>
      <c r="G23" s="10"/>
      <c r="H23" s="10"/>
      <c r="I23" s="10"/>
      <c r="J23" s="10"/>
      <c r="K23" s="3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3" s="1" customFormat="1" ht="13.5" customHeight="1">
      <c r="A24" s="25">
        <v>20</v>
      </c>
      <c r="B24" s="118">
        <v>15839</v>
      </c>
      <c r="C24" s="118" t="s">
        <v>37</v>
      </c>
      <c r="D24" s="118" t="s">
        <v>245</v>
      </c>
      <c r="E24" s="118" t="s">
        <v>246</v>
      </c>
      <c r="F24" s="10"/>
      <c r="G24" s="10"/>
      <c r="H24" s="10"/>
      <c r="I24" s="10"/>
      <c r="J24" s="10"/>
      <c r="K24" s="3">
        <f t="shared" si="0"/>
        <v>0</v>
      </c>
      <c r="L24" s="3" t="str">
        <f t="shared" si="1"/>
        <v>0</v>
      </c>
      <c r="M24" s="3" t="str">
        <f t="shared" si="3"/>
        <v>ไม่ผ่าน</v>
      </c>
    </row>
    <row r="25" spans="1:13" s="1" customFormat="1" ht="13.5" customHeight="1">
      <c r="A25" s="25">
        <v>21</v>
      </c>
      <c r="B25" s="118">
        <v>15840</v>
      </c>
      <c r="C25" s="118" t="s">
        <v>37</v>
      </c>
      <c r="D25" s="118" t="s">
        <v>247</v>
      </c>
      <c r="E25" s="118" t="s">
        <v>248</v>
      </c>
      <c r="F25" s="10"/>
      <c r="G25" s="10"/>
      <c r="H25" s="10"/>
      <c r="I25" s="10"/>
      <c r="J25" s="10"/>
      <c r="K25" s="3">
        <f t="shared" si="0"/>
        <v>0</v>
      </c>
      <c r="L25" s="3" t="str">
        <f>IF(K25&lt;=3,"0",IF(K25&lt;=7,"1",IF(K25&lt;=11,"2",IF(K25&gt;=12,"3"))))</f>
        <v>0</v>
      </c>
      <c r="M25" s="3" t="str">
        <f aca="true" t="shared" si="4" ref="M25:M32">IF(K25&lt;=3,"ไม่ผ่าน",IF(K25&lt;=7,"ผ่าน",IF(K25&lt;=11,"ดี",IF(K25&gt;=12,"ดีเยี่ยม"))))</f>
        <v>ไม่ผ่าน</v>
      </c>
    </row>
    <row r="26" spans="1:13" s="1" customFormat="1" ht="13.5" customHeight="1">
      <c r="A26" s="25">
        <v>22</v>
      </c>
      <c r="B26" s="118">
        <v>15841</v>
      </c>
      <c r="C26" s="118" t="s">
        <v>37</v>
      </c>
      <c r="D26" s="118" t="s">
        <v>249</v>
      </c>
      <c r="E26" s="118" t="s">
        <v>250</v>
      </c>
      <c r="F26" s="10"/>
      <c r="G26" s="10"/>
      <c r="H26" s="10"/>
      <c r="I26" s="10"/>
      <c r="J26" s="10"/>
      <c r="K26" s="3">
        <f aca="true" t="shared" si="5" ref="K26:K32">SUM(F26,G26,H26,I26,J26)</f>
        <v>0</v>
      </c>
      <c r="L26" s="3" t="str">
        <f t="shared" si="1"/>
        <v>0</v>
      </c>
      <c r="M26" s="3" t="str">
        <f t="shared" si="4"/>
        <v>ไม่ผ่าน</v>
      </c>
    </row>
    <row r="27" spans="1:13" s="1" customFormat="1" ht="13.5" customHeight="1">
      <c r="A27" s="25">
        <v>23</v>
      </c>
      <c r="B27" s="118">
        <v>16019</v>
      </c>
      <c r="C27" s="118" t="s">
        <v>37</v>
      </c>
      <c r="D27" s="118" t="s">
        <v>213</v>
      </c>
      <c r="E27" s="118" t="s">
        <v>251</v>
      </c>
      <c r="F27" s="10"/>
      <c r="G27" s="10"/>
      <c r="H27" s="10"/>
      <c r="I27" s="10"/>
      <c r="J27" s="10"/>
      <c r="K27" s="3">
        <f t="shared" si="5"/>
        <v>0</v>
      </c>
      <c r="L27" s="3" t="str">
        <f t="shared" si="1"/>
        <v>0</v>
      </c>
      <c r="M27" s="3" t="str">
        <f t="shared" si="4"/>
        <v>ไม่ผ่าน</v>
      </c>
    </row>
    <row r="28" spans="1:13" s="1" customFormat="1" ht="13.5" customHeight="1">
      <c r="A28" s="25">
        <v>24</v>
      </c>
      <c r="B28" s="118">
        <v>15842</v>
      </c>
      <c r="C28" s="118" t="s">
        <v>46</v>
      </c>
      <c r="D28" s="118" t="s">
        <v>252</v>
      </c>
      <c r="E28" s="118" t="s">
        <v>253</v>
      </c>
      <c r="F28" s="10"/>
      <c r="G28" s="10"/>
      <c r="H28" s="10"/>
      <c r="I28" s="10"/>
      <c r="J28" s="10"/>
      <c r="K28" s="3">
        <f t="shared" si="5"/>
        <v>0</v>
      </c>
      <c r="L28" s="3" t="str">
        <f t="shared" si="1"/>
        <v>0</v>
      </c>
      <c r="M28" s="3" t="str">
        <f t="shared" si="4"/>
        <v>ไม่ผ่าน</v>
      </c>
    </row>
    <row r="29" spans="1:13" s="1" customFormat="1" ht="13.5" customHeight="1">
      <c r="A29" s="25">
        <v>25</v>
      </c>
      <c r="B29" s="118">
        <v>15843</v>
      </c>
      <c r="C29" s="118" t="s">
        <v>46</v>
      </c>
      <c r="D29" s="118" t="s">
        <v>254</v>
      </c>
      <c r="E29" s="118" t="s">
        <v>255</v>
      </c>
      <c r="F29" s="10"/>
      <c r="G29" s="10"/>
      <c r="H29" s="10"/>
      <c r="I29" s="10"/>
      <c r="J29" s="10"/>
      <c r="K29" s="3">
        <f t="shared" si="5"/>
        <v>0</v>
      </c>
      <c r="L29" s="3" t="str">
        <f t="shared" si="1"/>
        <v>0</v>
      </c>
      <c r="M29" s="3" t="str">
        <f t="shared" si="4"/>
        <v>ไม่ผ่าน</v>
      </c>
    </row>
    <row r="30" spans="1:13" s="1" customFormat="1" ht="13.5" customHeight="1">
      <c r="A30" s="25">
        <v>26</v>
      </c>
      <c r="B30" s="118">
        <v>15844</v>
      </c>
      <c r="C30" s="118" t="s">
        <v>46</v>
      </c>
      <c r="D30" s="118" t="s">
        <v>256</v>
      </c>
      <c r="E30" s="118" t="s">
        <v>257</v>
      </c>
      <c r="F30" s="10"/>
      <c r="G30" s="10"/>
      <c r="H30" s="10"/>
      <c r="I30" s="10"/>
      <c r="J30" s="10"/>
      <c r="K30" s="3">
        <f t="shared" si="5"/>
        <v>0</v>
      </c>
      <c r="L30" s="3" t="str">
        <f t="shared" si="1"/>
        <v>0</v>
      </c>
      <c r="M30" s="3" t="str">
        <f t="shared" si="4"/>
        <v>ไม่ผ่าน</v>
      </c>
    </row>
    <row r="31" spans="1:13" s="1" customFormat="1" ht="13.5" customHeight="1">
      <c r="A31" s="25">
        <v>27</v>
      </c>
      <c r="B31" s="118">
        <v>16014</v>
      </c>
      <c r="C31" s="118" t="s">
        <v>46</v>
      </c>
      <c r="D31" s="118" t="s">
        <v>258</v>
      </c>
      <c r="E31" s="118" t="s">
        <v>259</v>
      </c>
      <c r="F31" s="10"/>
      <c r="G31" s="10"/>
      <c r="H31" s="10"/>
      <c r="I31" s="10"/>
      <c r="J31" s="10"/>
      <c r="K31" s="3">
        <f t="shared" si="5"/>
        <v>0</v>
      </c>
      <c r="L31" s="3" t="str">
        <f>IF(K31&lt;=3,"0",IF(K31&lt;=7,"1",IF(K31&lt;=11,"2",IF(K31&gt;=12,"3"))))</f>
        <v>0</v>
      </c>
      <c r="M31" s="3" t="str">
        <f t="shared" si="4"/>
        <v>ไม่ผ่าน</v>
      </c>
    </row>
    <row r="32" spans="1:13" s="1" customFormat="1" ht="13.5" customHeight="1">
      <c r="A32" s="25">
        <v>28</v>
      </c>
      <c r="B32" s="99"/>
      <c r="C32" s="93"/>
      <c r="D32" s="93"/>
      <c r="E32" s="94"/>
      <c r="F32" s="10"/>
      <c r="G32" s="10"/>
      <c r="H32" s="10"/>
      <c r="I32" s="10"/>
      <c r="J32" s="10"/>
      <c r="K32" s="3">
        <f t="shared" si="5"/>
        <v>0</v>
      </c>
      <c r="L32" s="3" t="str">
        <f>IF(K32&lt;=3,"0",IF(K32&lt;=7,"1",IF(K32&lt;=11,"2",IF(K32&gt;=12,"3"))))</f>
        <v>0</v>
      </c>
      <c r="M32" s="3" t="str">
        <f t="shared" si="4"/>
        <v>ไม่ผ่าน</v>
      </c>
    </row>
    <row r="33" spans="3:10" s="1" customFormat="1" ht="21">
      <c r="C33" s="1" t="s">
        <v>2</v>
      </c>
      <c r="F33" s="119">
        <f>COUNTIF(L5:L32,3)</f>
        <v>0</v>
      </c>
      <c r="G33" s="119">
        <f>COUNTIF(L5:L32,2)</f>
        <v>0</v>
      </c>
      <c r="H33" s="119">
        <f>COUNTIF(L5:L32,1)</f>
        <v>0</v>
      </c>
      <c r="I33" s="119">
        <f>COUNTIF(L5:L32,0)</f>
        <v>28</v>
      </c>
      <c r="J33" s="5"/>
    </row>
    <row r="34" spans="3:13" s="1" customFormat="1" ht="21">
      <c r="C34" s="1" t="s">
        <v>13</v>
      </c>
      <c r="F34" s="5"/>
      <c r="G34" s="45">
        <f>(F33*100)/27</f>
        <v>0</v>
      </c>
      <c r="H34" s="5"/>
      <c r="I34" s="5"/>
      <c r="J34" s="5"/>
      <c r="K34" s="5" t="s">
        <v>18</v>
      </c>
      <c r="M34" s="45">
        <f>(H33*100)/27</f>
        <v>0</v>
      </c>
    </row>
    <row r="35" spans="3:13" s="1" customFormat="1" ht="21">
      <c r="C35" s="1" t="s">
        <v>14</v>
      </c>
      <c r="F35" s="5"/>
      <c r="G35" s="45">
        <f>(G33*100)/27</f>
        <v>0</v>
      </c>
      <c r="H35" s="5"/>
      <c r="I35" s="5"/>
      <c r="J35" s="5"/>
      <c r="K35" s="5" t="s">
        <v>19</v>
      </c>
      <c r="M35" s="45">
        <f>(I33*100)/27</f>
        <v>103.70370370370371</v>
      </c>
    </row>
    <row r="36" spans="3:10" s="1" customFormat="1" ht="21">
      <c r="C36" s="1" t="s">
        <v>15</v>
      </c>
      <c r="F36" s="5"/>
      <c r="G36" s="5"/>
      <c r="H36" s="5"/>
      <c r="I36" s="1" t="s">
        <v>20</v>
      </c>
      <c r="J36" s="5"/>
    </row>
    <row r="37" spans="3:10" s="1" customFormat="1" ht="21">
      <c r="C37" s="1" t="s">
        <v>16</v>
      </c>
      <c r="F37" s="5"/>
      <c r="G37" s="5"/>
      <c r="H37" s="5"/>
      <c r="I37" s="1" t="s">
        <v>22</v>
      </c>
      <c r="J37" s="5"/>
    </row>
    <row r="38" spans="3:10" s="1" customFormat="1" ht="21">
      <c r="C38" s="1" t="s">
        <v>17</v>
      </c>
      <c r="F38" s="5"/>
      <c r="G38" s="5"/>
      <c r="H38" s="5"/>
      <c r="I38" s="1" t="s">
        <v>21</v>
      </c>
      <c r="J38" s="5"/>
    </row>
  </sheetData>
  <sheetProtection/>
  <mergeCells count="8">
    <mergeCell ref="C3:E4"/>
    <mergeCell ref="A2:M2"/>
    <mergeCell ref="A3:A4"/>
    <mergeCell ref="F3:J3"/>
    <mergeCell ref="K3:K4"/>
    <mergeCell ref="L3:L4"/>
    <mergeCell ref="M3:M4"/>
    <mergeCell ref="B3:B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0">
      <selection activeCell="F35" sqref="F35:I35"/>
    </sheetView>
  </sheetViews>
  <sheetFormatPr defaultColWidth="9.140625" defaultRowHeight="15"/>
  <cols>
    <col min="1" max="1" width="4.28125" style="0" customWidth="1"/>
    <col min="2" max="2" width="7.140625" style="0" customWidth="1"/>
    <col min="3" max="3" width="7.00390625" style="0" customWidth="1"/>
    <col min="4" max="4" width="9.421875" style="0" customWidth="1"/>
    <col min="5" max="5" width="10.57421875" style="0" customWidth="1"/>
    <col min="6" max="10" width="3.8515625" style="0" customWidth="1"/>
    <col min="11" max="11" width="7.00390625" style="0" customWidth="1"/>
    <col min="12" max="12" width="8.8515625" style="0" customWidth="1"/>
    <col min="13" max="13" width="10.00390625" style="0" customWidth="1"/>
  </cols>
  <sheetData>
    <row r="1" spans="1:13" s="1" customFormat="1" ht="21">
      <c r="A1" s="2"/>
      <c r="B1" s="2"/>
      <c r="C1" s="2"/>
      <c r="D1" s="2"/>
      <c r="E1" s="140" t="s">
        <v>2</v>
      </c>
      <c r="F1" s="140"/>
      <c r="G1" s="140"/>
      <c r="H1" s="140"/>
      <c r="I1" s="140"/>
      <c r="J1" s="140"/>
      <c r="K1" s="140"/>
      <c r="L1" s="140"/>
      <c r="M1" s="140"/>
    </row>
    <row r="2" spans="1:13" s="1" customFormat="1" ht="21.75" customHeight="1">
      <c r="A2" s="132" t="s">
        <v>31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s="1" customFormat="1" ht="16.5" customHeight="1">
      <c r="A3" s="130" t="s">
        <v>3</v>
      </c>
      <c r="B3" s="126" t="s">
        <v>4</v>
      </c>
      <c r="C3" s="120" t="s">
        <v>4</v>
      </c>
      <c r="D3" s="121"/>
      <c r="E3" s="122"/>
      <c r="F3" s="131" t="s">
        <v>1</v>
      </c>
      <c r="G3" s="131"/>
      <c r="H3" s="131"/>
      <c r="I3" s="131"/>
      <c r="J3" s="131"/>
      <c r="K3" s="128" t="s">
        <v>0</v>
      </c>
      <c r="L3" s="133" t="s">
        <v>11</v>
      </c>
      <c r="M3" s="133" t="s">
        <v>12</v>
      </c>
    </row>
    <row r="4" spans="1:13" s="1" customFormat="1" ht="58.5" customHeight="1">
      <c r="A4" s="130"/>
      <c r="B4" s="139"/>
      <c r="C4" s="136"/>
      <c r="D4" s="137"/>
      <c r="E4" s="138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29"/>
      <c r="L4" s="134"/>
      <c r="M4" s="135"/>
    </row>
    <row r="5" spans="1:13" s="1" customFormat="1" ht="13.5" customHeight="1">
      <c r="A5" s="25">
        <v>1</v>
      </c>
      <c r="B5" s="57">
        <v>15847</v>
      </c>
      <c r="C5" s="17" t="s">
        <v>37</v>
      </c>
      <c r="D5" s="17" t="s">
        <v>210</v>
      </c>
      <c r="E5" s="18" t="s">
        <v>260</v>
      </c>
      <c r="F5" s="10"/>
      <c r="G5" s="10"/>
      <c r="H5" s="10"/>
      <c r="I5" s="10"/>
      <c r="J5" s="10"/>
      <c r="K5" s="3">
        <f aca="true" t="shared" si="0" ref="K5:K26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3.5" customHeight="1">
      <c r="A6" s="25">
        <v>2</v>
      </c>
      <c r="B6" s="57">
        <v>15848</v>
      </c>
      <c r="C6" s="17" t="s">
        <v>37</v>
      </c>
      <c r="D6" s="17" t="s">
        <v>261</v>
      </c>
      <c r="E6" s="18" t="s">
        <v>262</v>
      </c>
      <c r="F6" s="4"/>
      <c r="G6" s="4"/>
      <c r="H6" s="4"/>
      <c r="I6" s="4"/>
      <c r="J6" s="4"/>
      <c r="K6" s="3">
        <f t="shared" si="0"/>
        <v>0</v>
      </c>
      <c r="L6" s="3" t="str">
        <f aca="true" t="shared" si="1" ref="L6:L31">IF(K6&lt;=3,"0",IF(K6&lt;=7,"1",IF(K6&lt;=11,"2",IF(K6&gt;=12,"3"))))</f>
        <v>0</v>
      </c>
      <c r="M6" s="3" t="str">
        <f aca="true" t="shared" si="2" ref="M6:M16">IF(K6&lt;=3,"ไม่ผ่าน",IF(K6&lt;=7,"ผ่าน",IF(K6&lt;=11,"ดี",IF(K6&gt;=12,"ดีเยี่ยม"))))</f>
        <v>ไม่ผ่าน</v>
      </c>
    </row>
    <row r="7" spans="1:13" s="1" customFormat="1" ht="13.5" customHeight="1">
      <c r="A7" s="25">
        <v>3</v>
      </c>
      <c r="B7" s="57">
        <v>15849</v>
      </c>
      <c r="C7" s="17" t="s">
        <v>37</v>
      </c>
      <c r="D7" s="17" t="s">
        <v>263</v>
      </c>
      <c r="E7" s="18" t="s">
        <v>264</v>
      </c>
      <c r="F7" s="10"/>
      <c r="G7" s="10"/>
      <c r="H7" s="10"/>
      <c r="I7" s="10"/>
      <c r="J7" s="10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3.5" customHeight="1">
      <c r="A8" s="25">
        <v>4</v>
      </c>
      <c r="B8" s="57">
        <v>15850</v>
      </c>
      <c r="C8" s="68" t="s">
        <v>37</v>
      </c>
      <c r="D8" s="68" t="s">
        <v>265</v>
      </c>
      <c r="E8" s="69" t="s">
        <v>266</v>
      </c>
      <c r="F8" s="10"/>
      <c r="G8" s="10"/>
      <c r="H8" s="10"/>
      <c r="I8" s="10"/>
      <c r="J8" s="10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3.5" customHeight="1">
      <c r="A9" s="25">
        <v>5</v>
      </c>
      <c r="B9" s="57">
        <v>15851</v>
      </c>
      <c r="C9" s="68" t="s">
        <v>37</v>
      </c>
      <c r="D9" s="68" t="s">
        <v>267</v>
      </c>
      <c r="E9" s="69" t="s">
        <v>268</v>
      </c>
      <c r="F9" s="10"/>
      <c r="G9" s="10"/>
      <c r="H9" s="10"/>
      <c r="I9" s="10"/>
      <c r="J9" s="10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3.5" customHeight="1">
      <c r="A10" s="25">
        <v>6</v>
      </c>
      <c r="B10" s="57">
        <v>15852</v>
      </c>
      <c r="C10" s="68" t="s">
        <v>37</v>
      </c>
      <c r="D10" s="68" t="s">
        <v>164</v>
      </c>
      <c r="E10" s="69" t="s">
        <v>269</v>
      </c>
      <c r="F10" s="10"/>
      <c r="G10" s="10"/>
      <c r="H10" s="10"/>
      <c r="I10" s="10"/>
      <c r="J10" s="10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3.5" customHeight="1">
      <c r="A11" s="25">
        <v>7</v>
      </c>
      <c r="B11" s="57">
        <v>15853</v>
      </c>
      <c r="C11" s="17" t="s">
        <v>37</v>
      </c>
      <c r="D11" s="17" t="s">
        <v>164</v>
      </c>
      <c r="E11" s="18" t="s">
        <v>270</v>
      </c>
      <c r="F11" s="10"/>
      <c r="G11" s="10"/>
      <c r="H11" s="10"/>
      <c r="I11" s="10"/>
      <c r="J11" s="10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3.5" customHeight="1">
      <c r="A12" s="25">
        <v>8</v>
      </c>
      <c r="B12" s="57">
        <v>15854</v>
      </c>
      <c r="C12" s="62" t="s">
        <v>37</v>
      </c>
      <c r="D12" s="62" t="s">
        <v>271</v>
      </c>
      <c r="E12" s="63" t="s">
        <v>272</v>
      </c>
      <c r="F12" s="108"/>
      <c r="G12" s="108"/>
      <c r="H12" s="108"/>
      <c r="I12" s="108"/>
      <c r="J12" s="108"/>
      <c r="K12" s="3">
        <f>SUM(F12,G12,H12,I12,J12)</f>
        <v>0</v>
      </c>
      <c r="L12" s="3" t="str">
        <f>IF(K12&lt;=3,"0",IF(K12&lt;=7,"1",IF(K12&lt;=11,"2",IF(K12&gt;=12,"3"))))</f>
        <v>0</v>
      </c>
      <c r="M12" s="3" t="str">
        <f>IF(K12&lt;=3,"ไม่ผ่าน",IF(K12&lt;=7,"ผ่าน",IF(K12&lt;=11,"ดี",IF(K12&gt;=12,"ดีเยี่ยม"))))</f>
        <v>ไม่ผ่าน</v>
      </c>
    </row>
    <row r="13" spans="1:13" s="1" customFormat="1" ht="13.5" customHeight="1">
      <c r="A13" s="31">
        <v>9</v>
      </c>
      <c r="B13" s="57">
        <v>15855</v>
      </c>
      <c r="C13" s="21" t="s">
        <v>37</v>
      </c>
      <c r="D13" s="21" t="s">
        <v>273</v>
      </c>
      <c r="E13" s="22" t="s">
        <v>274</v>
      </c>
      <c r="F13" s="10"/>
      <c r="G13" s="10"/>
      <c r="H13" s="10"/>
      <c r="I13" s="10"/>
      <c r="J13" s="10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3.5" customHeight="1">
      <c r="A14" s="25">
        <v>10</v>
      </c>
      <c r="B14" s="57">
        <v>15856</v>
      </c>
      <c r="C14" s="17" t="s">
        <v>37</v>
      </c>
      <c r="D14" s="17" t="s">
        <v>275</v>
      </c>
      <c r="E14" s="18" t="s">
        <v>276</v>
      </c>
      <c r="F14" s="10"/>
      <c r="G14" s="10"/>
      <c r="H14" s="10"/>
      <c r="I14" s="10"/>
      <c r="J14" s="10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3.5" customHeight="1">
      <c r="A15" s="25">
        <v>11</v>
      </c>
      <c r="B15" s="57">
        <v>15857</v>
      </c>
      <c r="C15" s="17" t="s">
        <v>37</v>
      </c>
      <c r="D15" s="17" t="s">
        <v>277</v>
      </c>
      <c r="E15" s="18" t="s">
        <v>278</v>
      </c>
      <c r="F15" s="10"/>
      <c r="G15" s="10"/>
      <c r="H15" s="10"/>
      <c r="I15" s="10"/>
      <c r="J15" s="10"/>
      <c r="K15" s="3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" customFormat="1" ht="13.5" customHeight="1">
      <c r="A16" s="25">
        <v>12</v>
      </c>
      <c r="B16" s="57">
        <v>15858</v>
      </c>
      <c r="C16" s="17" t="s">
        <v>37</v>
      </c>
      <c r="D16" s="17" t="s">
        <v>279</v>
      </c>
      <c r="E16" s="18" t="s">
        <v>280</v>
      </c>
      <c r="F16" s="10"/>
      <c r="G16" s="10"/>
      <c r="H16" s="10"/>
      <c r="I16" s="10"/>
      <c r="J16" s="10"/>
      <c r="K16" s="3">
        <f t="shared" si="0"/>
        <v>0</v>
      </c>
      <c r="L16" s="3" t="str">
        <f t="shared" si="1"/>
        <v>0</v>
      </c>
      <c r="M16" s="3" t="str">
        <f t="shared" si="2"/>
        <v>ไม่ผ่าน</v>
      </c>
    </row>
    <row r="17" spans="1:13" s="1" customFormat="1" ht="13.5" customHeight="1">
      <c r="A17" s="25">
        <v>13</v>
      </c>
      <c r="B17" s="57">
        <v>15859</v>
      </c>
      <c r="C17" s="21" t="s">
        <v>37</v>
      </c>
      <c r="D17" s="21" t="s">
        <v>281</v>
      </c>
      <c r="E17" s="22" t="s">
        <v>282</v>
      </c>
      <c r="F17" s="10"/>
      <c r="G17" s="10"/>
      <c r="H17" s="10"/>
      <c r="I17" s="10"/>
      <c r="J17" s="10"/>
      <c r="K17" s="3">
        <f t="shared" si="0"/>
        <v>0</v>
      </c>
      <c r="L17" s="3" t="str">
        <f t="shared" si="1"/>
        <v>0</v>
      </c>
      <c r="M17" s="3" t="str">
        <f aca="true" t="shared" si="3" ref="M17:M27">IF(K17&lt;=3,"ไม่ผ่าน",IF(K17&lt;=7,"ผ่าน",IF(K17&lt;=11,"ดี",IF(K17&gt;=12,"ดีเยี่ยม"))))</f>
        <v>ไม่ผ่าน</v>
      </c>
    </row>
    <row r="18" spans="1:13" s="1" customFormat="1" ht="13.5" customHeight="1">
      <c r="A18" s="25">
        <v>14</v>
      </c>
      <c r="B18" s="57">
        <v>15860</v>
      </c>
      <c r="C18" s="17" t="s">
        <v>37</v>
      </c>
      <c r="D18" s="17" t="s">
        <v>283</v>
      </c>
      <c r="E18" s="18" t="s">
        <v>284</v>
      </c>
      <c r="F18" s="10"/>
      <c r="G18" s="10"/>
      <c r="H18" s="10"/>
      <c r="I18" s="10"/>
      <c r="J18" s="10"/>
      <c r="K18" s="3">
        <f t="shared" si="0"/>
        <v>0</v>
      </c>
      <c r="L18" s="3" t="str">
        <f t="shared" si="1"/>
        <v>0</v>
      </c>
      <c r="M18" s="3" t="str">
        <f t="shared" si="3"/>
        <v>ไม่ผ่าน</v>
      </c>
    </row>
    <row r="19" spans="1:13" s="1" customFormat="1" ht="13.5" customHeight="1">
      <c r="A19" s="25">
        <v>15</v>
      </c>
      <c r="B19" s="57">
        <v>15861</v>
      </c>
      <c r="C19" s="17" t="s">
        <v>37</v>
      </c>
      <c r="D19" s="17" t="s">
        <v>285</v>
      </c>
      <c r="E19" s="18" t="s">
        <v>286</v>
      </c>
      <c r="F19" s="10"/>
      <c r="G19" s="10"/>
      <c r="H19" s="10"/>
      <c r="I19" s="10"/>
      <c r="J19" s="10"/>
      <c r="K19" s="3">
        <f t="shared" si="0"/>
        <v>0</v>
      </c>
      <c r="L19" s="3" t="str">
        <f t="shared" si="1"/>
        <v>0</v>
      </c>
      <c r="M19" s="3" t="str">
        <f t="shared" si="3"/>
        <v>ไม่ผ่าน</v>
      </c>
    </row>
    <row r="20" spans="1:13" s="1" customFormat="1" ht="13.5" customHeight="1">
      <c r="A20" s="25">
        <v>16</v>
      </c>
      <c r="B20" s="57">
        <v>15862</v>
      </c>
      <c r="C20" s="17" t="s">
        <v>37</v>
      </c>
      <c r="D20" s="17" t="s">
        <v>287</v>
      </c>
      <c r="E20" s="18" t="s">
        <v>288</v>
      </c>
      <c r="F20" s="10"/>
      <c r="G20" s="10"/>
      <c r="H20" s="10"/>
      <c r="I20" s="10"/>
      <c r="J20" s="10"/>
      <c r="K20" s="3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1" customFormat="1" ht="13.5" customHeight="1">
      <c r="A21" s="25">
        <v>17</v>
      </c>
      <c r="B21" s="57">
        <v>15863</v>
      </c>
      <c r="C21" s="17" t="s">
        <v>37</v>
      </c>
      <c r="D21" s="17" t="s">
        <v>289</v>
      </c>
      <c r="E21" s="18" t="s">
        <v>290</v>
      </c>
      <c r="F21" s="10"/>
      <c r="G21" s="10"/>
      <c r="H21" s="10"/>
      <c r="I21" s="10"/>
      <c r="J21" s="10"/>
      <c r="K21" s="3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3" s="1" customFormat="1" ht="13.5" customHeight="1">
      <c r="A22" s="25">
        <v>18</v>
      </c>
      <c r="B22" s="57">
        <v>15864</v>
      </c>
      <c r="C22" s="17" t="s">
        <v>37</v>
      </c>
      <c r="D22" s="17" t="s">
        <v>291</v>
      </c>
      <c r="E22" s="18" t="s">
        <v>292</v>
      </c>
      <c r="F22" s="10"/>
      <c r="G22" s="10"/>
      <c r="H22" s="10"/>
      <c r="I22" s="10"/>
      <c r="J22" s="10"/>
      <c r="K22" s="3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13" s="1" customFormat="1" ht="13.5" customHeight="1">
      <c r="A23" s="25">
        <v>19</v>
      </c>
      <c r="B23" s="57">
        <v>15865</v>
      </c>
      <c r="C23" s="68" t="s">
        <v>37</v>
      </c>
      <c r="D23" s="68" t="s">
        <v>293</v>
      </c>
      <c r="E23" s="69" t="s">
        <v>294</v>
      </c>
      <c r="F23" s="10"/>
      <c r="G23" s="10"/>
      <c r="H23" s="10"/>
      <c r="I23" s="10"/>
      <c r="J23" s="10"/>
      <c r="K23" s="3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3" s="1" customFormat="1" ht="13.5" customHeight="1">
      <c r="A24" s="25">
        <v>20</v>
      </c>
      <c r="B24" s="57">
        <v>15866</v>
      </c>
      <c r="C24" s="68" t="s">
        <v>37</v>
      </c>
      <c r="D24" s="68" t="s">
        <v>295</v>
      </c>
      <c r="E24" s="69" t="s">
        <v>242</v>
      </c>
      <c r="F24" s="10"/>
      <c r="G24" s="10"/>
      <c r="H24" s="10"/>
      <c r="I24" s="10"/>
      <c r="J24" s="10"/>
      <c r="K24" s="3">
        <f t="shared" si="0"/>
        <v>0</v>
      </c>
      <c r="L24" s="3" t="str">
        <f t="shared" si="1"/>
        <v>0</v>
      </c>
      <c r="M24" s="3" t="str">
        <f t="shared" si="3"/>
        <v>ไม่ผ่าน</v>
      </c>
    </row>
    <row r="25" spans="1:13" s="1" customFormat="1" ht="13.5" customHeight="1">
      <c r="A25" s="25">
        <v>21</v>
      </c>
      <c r="B25" s="57">
        <v>15867</v>
      </c>
      <c r="C25" s="68" t="s">
        <v>37</v>
      </c>
      <c r="D25" s="68" t="s">
        <v>296</v>
      </c>
      <c r="E25" s="69" t="s">
        <v>297</v>
      </c>
      <c r="F25" s="10"/>
      <c r="G25" s="10"/>
      <c r="H25" s="10"/>
      <c r="I25" s="10"/>
      <c r="J25" s="10"/>
      <c r="K25" s="3">
        <f t="shared" si="0"/>
        <v>0</v>
      </c>
      <c r="L25" s="3" t="str">
        <f t="shared" si="1"/>
        <v>0</v>
      </c>
      <c r="M25" s="3" t="str">
        <f t="shared" si="3"/>
        <v>ไม่ผ่าน</v>
      </c>
    </row>
    <row r="26" spans="1:13" s="1" customFormat="1" ht="13.5" customHeight="1">
      <c r="A26" s="25">
        <v>22</v>
      </c>
      <c r="B26" s="57">
        <v>15868</v>
      </c>
      <c r="C26" s="68" t="s">
        <v>37</v>
      </c>
      <c r="D26" s="68" t="s">
        <v>298</v>
      </c>
      <c r="E26" s="69" t="s">
        <v>299</v>
      </c>
      <c r="F26" s="10"/>
      <c r="G26" s="10"/>
      <c r="H26" s="10"/>
      <c r="I26" s="10"/>
      <c r="J26" s="10"/>
      <c r="K26" s="3">
        <f t="shared" si="0"/>
        <v>0</v>
      </c>
      <c r="L26" s="3" t="str">
        <f t="shared" si="1"/>
        <v>0</v>
      </c>
      <c r="M26" s="3" t="str">
        <f t="shared" si="3"/>
        <v>ไม่ผ่าน</v>
      </c>
    </row>
    <row r="27" spans="1:13" s="1" customFormat="1" ht="13.5" customHeight="1">
      <c r="A27" s="25">
        <v>23</v>
      </c>
      <c r="B27" s="57">
        <v>15869</v>
      </c>
      <c r="C27" s="17" t="s">
        <v>46</v>
      </c>
      <c r="D27" s="17" t="s">
        <v>300</v>
      </c>
      <c r="E27" s="18" t="s">
        <v>301</v>
      </c>
      <c r="F27" s="10"/>
      <c r="G27" s="10"/>
      <c r="H27" s="10"/>
      <c r="I27" s="10"/>
      <c r="J27" s="10"/>
      <c r="K27" s="3">
        <f aca="true" t="shared" si="4" ref="K27:K33">SUM(F27,G27,H27,I27,J27)</f>
        <v>0</v>
      </c>
      <c r="L27" s="3" t="str">
        <f t="shared" si="1"/>
        <v>0</v>
      </c>
      <c r="M27" s="3" t="str">
        <f t="shared" si="3"/>
        <v>ไม่ผ่าน</v>
      </c>
    </row>
    <row r="28" spans="1:13" s="1" customFormat="1" ht="13.5" customHeight="1">
      <c r="A28" s="25">
        <v>24</v>
      </c>
      <c r="B28" s="57">
        <v>15870</v>
      </c>
      <c r="C28" s="17" t="s">
        <v>46</v>
      </c>
      <c r="D28" s="17" t="s">
        <v>302</v>
      </c>
      <c r="E28" s="18" t="s">
        <v>303</v>
      </c>
      <c r="F28" s="10"/>
      <c r="G28" s="10"/>
      <c r="H28" s="10"/>
      <c r="I28" s="10"/>
      <c r="J28" s="10"/>
      <c r="K28" s="3">
        <f t="shared" si="4"/>
        <v>0</v>
      </c>
      <c r="L28" s="3" t="str">
        <f>IF(K28&lt;=3,"0",IF(K28&lt;=7,"1",IF(K28&lt;=11,"2",IF(K28&gt;=12,"3"))))</f>
        <v>0</v>
      </c>
      <c r="M28" s="3" t="str">
        <f aca="true" t="shared" si="5" ref="M28:M33">IF(K28&lt;=3,"ไม่ผ่าน",IF(K28&lt;=7,"ผ่าน",IF(K28&lt;=11,"ดี",IF(K28&gt;=12,"ดีเยี่ยม"))))</f>
        <v>ไม่ผ่าน</v>
      </c>
    </row>
    <row r="29" spans="1:13" s="1" customFormat="1" ht="13.5" customHeight="1">
      <c r="A29" s="25">
        <v>25</v>
      </c>
      <c r="B29" s="57">
        <v>15871</v>
      </c>
      <c r="C29" s="68" t="s">
        <v>46</v>
      </c>
      <c r="D29" s="68" t="s">
        <v>304</v>
      </c>
      <c r="E29" s="69" t="s">
        <v>305</v>
      </c>
      <c r="F29" s="10"/>
      <c r="G29" s="10"/>
      <c r="H29" s="10"/>
      <c r="I29" s="10"/>
      <c r="J29" s="10"/>
      <c r="K29" s="3">
        <f t="shared" si="4"/>
        <v>0</v>
      </c>
      <c r="L29" s="3" t="str">
        <f t="shared" si="1"/>
        <v>0</v>
      </c>
      <c r="M29" s="3" t="str">
        <f t="shared" si="5"/>
        <v>ไม่ผ่าน</v>
      </c>
    </row>
    <row r="30" spans="1:13" s="1" customFormat="1" ht="13.5" customHeight="1">
      <c r="A30" s="25">
        <v>26</v>
      </c>
      <c r="B30" s="57">
        <v>15873</v>
      </c>
      <c r="C30" s="68" t="s">
        <v>46</v>
      </c>
      <c r="D30" s="68" t="s">
        <v>306</v>
      </c>
      <c r="E30" s="69" t="s">
        <v>307</v>
      </c>
      <c r="F30" s="10"/>
      <c r="G30" s="10"/>
      <c r="H30" s="10"/>
      <c r="I30" s="10"/>
      <c r="J30" s="10"/>
      <c r="K30" s="3">
        <f t="shared" si="4"/>
        <v>0</v>
      </c>
      <c r="L30" s="3" t="str">
        <f t="shared" si="1"/>
        <v>0</v>
      </c>
      <c r="M30" s="3" t="str">
        <f t="shared" si="5"/>
        <v>ไม่ผ่าน</v>
      </c>
    </row>
    <row r="31" spans="1:13" s="1" customFormat="1" ht="13.5" customHeight="1">
      <c r="A31" s="25">
        <v>27</v>
      </c>
      <c r="B31" s="57">
        <v>15874</v>
      </c>
      <c r="C31" s="68" t="s">
        <v>46</v>
      </c>
      <c r="D31" s="68" t="s">
        <v>308</v>
      </c>
      <c r="E31" s="69" t="s">
        <v>309</v>
      </c>
      <c r="F31" s="10"/>
      <c r="G31" s="10"/>
      <c r="H31" s="10"/>
      <c r="I31" s="10"/>
      <c r="J31" s="10"/>
      <c r="K31" s="3">
        <f t="shared" si="4"/>
        <v>0</v>
      </c>
      <c r="L31" s="3" t="str">
        <f t="shared" si="1"/>
        <v>0</v>
      </c>
      <c r="M31" s="3" t="str">
        <f t="shared" si="5"/>
        <v>ไม่ผ่าน</v>
      </c>
    </row>
    <row r="32" spans="1:13" s="1" customFormat="1" ht="13.5" customHeight="1">
      <c r="A32" s="25">
        <v>28</v>
      </c>
      <c r="B32" s="57">
        <v>15726</v>
      </c>
      <c r="C32" s="67" t="s">
        <v>37</v>
      </c>
      <c r="D32" s="67" t="s">
        <v>310</v>
      </c>
      <c r="E32" s="92" t="s">
        <v>311</v>
      </c>
      <c r="F32" s="10"/>
      <c r="G32" s="10"/>
      <c r="H32" s="10"/>
      <c r="I32" s="10"/>
      <c r="J32" s="10"/>
      <c r="K32" s="3">
        <f t="shared" si="4"/>
        <v>0</v>
      </c>
      <c r="L32" s="3" t="str">
        <f>IF(K32&lt;=3,"0",IF(K32&lt;=7,"1",IF(K32&lt;=11,"2",IF(K32&gt;=12,"3"))))</f>
        <v>0</v>
      </c>
      <c r="M32" s="3" t="str">
        <f t="shared" si="5"/>
        <v>ไม่ผ่าน</v>
      </c>
    </row>
    <row r="33" spans="1:13" s="1" customFormat="1" ht="13.5" customHeight="1">
      <c r="A33" s="25">
        <v>29</v>
      </c>
      <c r="B33" s="57">
        <v>15987</v>
      </c>
      <c r="C33" s="66" t="s">
        <v>37</v>
      </c>
      <c r="D33" s="17" t="s">
        <v>312</v>
      </c>
      <c r="E33" s="18" t="s">
        <v>313</v>
      </c>
      <c r="F33" s="10"/>
      <c r="G33" s="10"/>
      <c r="H33" s="10"/>
      <c r="I33" s="10"/>
      <c r="J33" s="10"/>
      <c r="K33" s="3">
        <f t="shared" si="4"/>
        <v>0</v>
      </c>
      <c r="L33" s="3" t="str">
        <f>IF(K33&lt;=3,"0",IF(K33&lt;=7,"1",IF(K33&lt;=11,"2",IF(K33&gt;=12,"3"))))</f>
        <v>0</v>
      </c>
      <c r="M33" s="3" t="str">
        <f t="shared" si="5"/>
        <v>ไม่ผ่าน</v>
      </c>
    </row>
    <row r="34" spans="1:13" s="1" customFormat="1" ht="13.5" customHeight="1">
      <c r="A34" s="25"/>
      <c r="B34" s="80"/>
      <c r="C34" s="66"/>
      <c r="D34" s="17"/>
      <c r="E34" s="18"/>
      <c r="F34" s="10"/>
      <c r="G34" s="10"/>
      <c r="H34" s="10"/>
      <c r="I34" s="10"/>
      <c r="J34" s="10"/>
      <c r="K34" s="3"/>
      <c r="L34" s="3"/>
      <c r="M34" s="3"/>
    </row>
    <row r="35" spans="3:10" s="1" customFormat="1" ht="21">
      <c r="C35" s="1" t="s">
        <v>2</v>
      </c>
      <c r="F35" s="119">
        <f>COUNTIF(L5:L34,3)</f>
        <v>0</v>
      </c>
      <c r="G35" s="119">
        <f>COUNTIF(L5:L34,2)</f>
        <v>0</v>
      </c>
      <c r="H35" s="119">
        <f>COUNTIF(L5:L34,1)</f>
        <v>0</v>
      </c>
      <c r="I35" s="119">
        <f>COUNTIF(L5:L34,0)</f>
        <v>29</v>
      </c>
      <c r="J35" s="5"/>
    </row>
    <row r="36" spans="3:13" s="1" customFormat="1" ht="18.75" customHeight="1">
      <c r="C36" s="1" t="s">
        <v>13</v>
      </c>
      <c r="F36" s="5"/>
      <c r="G36" s="44">
        <f>(F35*100)/29</f>
        <v>0</v>
      </c>
      <c r="H36" s="5"/>
      <c r="I36" s="5"/>
      <c r="J36" s="5"/>
      <c r="K36" s="5" t="s">
        <v>18</v>
      </c>
      <c r="M36" s="44">
        <f>(H35*100)/29</f>
        <v>0</v>
      </c>
    </row>
    <row r="37" spans="3:13" s="1" customFormat="1" ht="18.75" customHeight="1">
      <c r="C37" s="1" t="s">
        <v>14</v>
      </c>
      <c r="F37" s="5"/>
      <c r="G37" s="44">
        <f>(G35*100)/29</f>
        <v>0</v>
      </c>
      <c r="H37" s="5"/>
      <c r="I37" s="5"/>
      <c r="J37" s="5"/>
      <c r="K37" s="5" t="s">
        <v>19</v>
      </c>
      <c r="M37" s="44">
        <f>(I35*100)/29</f>
        <v>100</v>
      </c>
    </row>
    <row r="38" spans="3:10" s="1" customFormat="1" ht="18.75" customHeight="1">
      <c r="C38" s="1" t="s">
        <v>15</v>
      </c>
      <c r="F38" s="5"/>
      <c r="G38" s="5"/>
      <c r="H38" s="5"/>
      <c r="I38" s="1" t="s">
        <v>20</v>
      </c>
      <c r="J38" s="5"/>
    </row>
    <row r="39" spans="3:10" s="1" customFormat="1" ht="21">
      <c r="C39" s="1" t="s">
        <v>16</v>
      </c>
      <c r="F39" s="5"/>
      <c r="G39" s="5"/>
      <c r="H39" s="5"/>
      <c r="I39" s="1" t="s">
        <v>22</v>
      </c>
      <c r="J39" s="5"/>
    </row>
    <row r="40" spans="3:10" s="1" customFormat="1" ht="18.75" customHeight="1">
      <c r="C40" s="1" t="s">
        <v>17</v>
      </c>
      <c r="F40" s="5"/>
      <c r="G40" s="5"/>
      <c r="H40" s="5"/>
      <c r="I40" s="1" t="s">
        <v>21</v>
      </c>
      <c r="J40" s="5"/>
    </row>
  </sheetData>
  <sheetProtection/>
  <mergeCells count="9">
    <mergeCell ref="C3:E4"/>
    <mergeCell ref="E1:M1"/>
    <mergeCell ref="A2:M2"/>
    <mergeCell ref="A3:A4"/>
    <mergeCell ref="F3:J3"/>
    <mergeCell ref="K3:K4"/>
    <mergeCell ref="L3:L4"/>
    <mergeCell ref="M3:M4"/>
    <mergeCell ref="B3:B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6">
      <selection activeCell="F36" sqref="F36:I36"/>
    </sheetView>
  </sheetViews>
  <sheetFormatPr defaultColWidth="9.140625" defaultRowHeight="15"/>
  <cols>
    <col min="1" max="1" width="3.8515625" style="0" customWidth="1"/>
    <col min="2" max="2" width="7.28125" style="0" customWidth="1"/>
    <col min="3" max="3" width="8.28125" style="0" customWidth="1"/>
    <col min="4" max="4" width="7.7109375" style="0" customWidth="1"/>
    <col min="5" max="5" width="9.7109375" style="0" customWidth="1"/>
    <col min="6" max="10" width="3.7109375" style="0" customWidth="1"/>
    <col min="11" max="11" width="8.7109375" style="0" customWidth="1"/>
    <col min="12" max="12" width="9.00390625" style="0" customWidth="1"/>
    <col min="13" max="13" width="10.421875" style="0" customWidth="1"/>
  </cols>
  <sheetData>
    <row r="1" spans="1:13" s="1" customFormat="1" ht="21">
      <c r="A1" s="2"/>
      <c r="B1" s="2"/>
      <c r="C1" s="2"/>
      <c r="D1" s="2"/>
      <c r="E1" s="140" t="s">
        <v>2</v>
      </c>
      <c r="F1" s="140"/>
      <c r="G1" s="140"/>
      <c r="H1" s="140"/>
      <c r="I1" s="140"/>
      <c r="J1" s="140"/>
      <c r="K1" s="140"/>
      <c r="L1" s="140"/>
      <c r="M1" s="140"/>
    </row>
    <row r="2" spans="1:13" s="1" customFormat="1" ht="22.5" customHeight="1">
      <c r="A2" s="132" t="s">
        <v>32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s="1" customFormat="1" ht="18" customHeight="1">
      <c r="A3" s="130" t="s">
        <v>25</v>
      </c>
      <c r="B3" s="126" t="s">
        <v>4</v>
      </c>
      <c r="C3" s="120" t="s">
        <v>5</v>
      </c>
      <c r="D3" s="121"/>
      <c r="E3" s="122"/>
      <c r="F3" s="131" t="s">
        <v>1</v>
      </c>
      <c r="G3" s="131"/>
      <c r="H3" s="131"/>
      <c r="I3" s="131"/>
      <c r="J3" s="131"/>
      <c r="K3" s="128" t="s">
        <v>0</v>
      </c>
      <c r="L3" s="133" t="s">
        <v>11</v>
      </c>
      <c r="M3" s="133" t="s">
        <v>12</v>
      </c>
    </row>
    <row r="4" spans="1:13" s="1" customFormat="1" ht="58.5" customHeight="1">
      <c r="A4" s="130"/>
      <c r="B4" s="139"/>
      <c r="C4" s="136"/>
      <c r="D4" s="137"/>
      <c r="E4" s="138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29"/>
      <c r="L4" s="134"/>
      <c r="M4" s="135"/>
    </row>
    <row r="5" spans="1:13" s="1" customFormat="1" ht="14.25" customHeight="1">
      <c r="A5" s="25">
        <v>1</v>
      </c>
      <c r="B5" s="57">
        <v>15875</v>
      </c>
      <c r="C5" s="61" t="s">
        <v>37</v>
      </c>
      <c r="D5" s="62" t="s">
        <v>314</v>
      </c>
      <c r="E5" s="63" t="s">
        <v>315</v>
      </c>
      <c r="F5" s="109"/>
      <c r="G5" s="109"/>
      <c r="H5" s="109"/>
      <c r="I5" s="109"/>
      <c r="J5" s="109"/>
      <c r="K5" s="3">
        <f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4.25" customHeight="1">
      <c r="A6" s="25">
        <v>2</v>
      </c>
      <c r="B6" s="57">
        <v>15876</v>
      </c>
      <c r="C6" s="66" t="s">
        <v>37</v>
      </c>
      <c r="D6" s="17" t="s">
        <v>316</v>
      </c>
      <c r="E6" s="18" t="s">
        <v>317</v>
      </c>
      <c r="F6" s="4"/>
      <c r="G6" s="4"/>
      <c r="H6" s="4"/>
      <c r="I6" s="4"/>
      <c r="J6" s="4"/>
      <c r="K6" s="3">
        <f aca="true" t="shared" si="0" ref="K6:K26">SUM(F6,G6,H6,I6,J6)</f>
        <v>0</v>
      </c>
      <c r="L6" s="3" t="str">
        <f aca="true" t="shared" si="1" ref="L6:L34">IF(K6&lt;=3,"0",IF(K6&lt;=7,"1",IF(K6&lt;=11,"2",IF(K6&gt;=12,"3"))))</f>
        <v>0</v>
      </c>
      <c r="M6" s="3" t="str">
        <f aca="true" t="shared" si="2" ref="M6:M16">IF(K6&lt;=3,"ไม่ผ่าน",IF(K6&lt;=7,"ผ่าน",IF(K6&lt;=11,"ดี",IF(K6&gt;=12,"ดีเยี่ยม"))))</f>
        <v>ไม่ผ่าน</v>
      </c>
    </row>
    <row r="7" spans="1:13" s="1" customFormat="1" ht="14.25" customHeight="1">
      <c r="A7" s="25">
        <v>3</v>
      </c>
      <c r="B7" s="57">
        <v>15877</v>
      </c>
      <c r="C7" s="66" t="s">
        <v>37</v>
      </c>
      <c r="D7" s="17" t="s">
        <v>318</v>
      </c>
      <c r="E7" s="18" t="s">
        <v>319</v>
      </c>
      <c r="F7" s="10"/>
      <c r="G7" s="10"/>
      <c r="H7" s="10"/>
      <c r="I7" s="10"/>
      <c r="J7" s="10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4.25" customHeight="1">
      <c r="A8" s="25">
        <v>4</v>
      </c>
      <c r="B8" s="57">
        <v>15878</v>
      </c>
      <c r="C8" s="66" t="s">
        <v>37</v>
      </c>
      <c r="D8" s="17" t="s">
        <v>320</v>
      </c>
      <c r="E8" s="18" t="s">
        <v>262</v>
      </c>
      <c r="F8" s="10"/>
      <c r="G8" s="10"/>
      <c r="H8" s="10"/>
      <c r="I8" s="10"/>
      <c r="J8" s="10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4.25" customHeight="1">
      <c r="A9" s="25">
        <v>5</v>
      </c>
      <c r="B9" s="57">
        <v>15879</v>
      </c>
      <c r="C9" s="82" t="s">
        <v>37</v>
      </c>
      <c r="D9" s="74" t="s">
        <v>321</v>
      </c>
      <c r="E9" s="75" t="s">
        <v>322</v>
      </c>
      <c r="F9" s="10"/>
      <c r="G9" s="10"/>
      <c r="H9" s="10"/>
      <c r="I9" s="10"/>
      <c r="J9" s="10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4.25" customHeight="1">
      <c r="A10" s="25">
        <v>6</v>
      </c>
      <c r="B10" s="57">
        <v>15880</v>
      </c>
      <c r="C10" s="66" t="s">
        <v>37</v>
      </c>
      <c r="D10" s="17" t="s">
        <v>323</v>
      </c>
      <c r="E10" s="18" t="s">
        <v>324</v>
      </c>
      <c r="F10" s="10"/>
      <c r="G10" s="10"/>
      <c r="H10" s="10"/>
      <c r="I10" s="10"/>
      <c r="J10" s="10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4.25" customHeight="1">
      <c r="A11" s="30">
        <v>7</v>
      </c>
      <c r="B11" s="57">
        <v>15881</v>
      </c>
      <c r="C11" s="66" t="s">
        <v>37</v>
      </c>
      <c r="D11" s="83" t="s">
        <v>325</v>
      </c>
      <c r="E11" s="84" t="s">
        <v>326</v>
      </c>
      <c r="F11" s="10"/>
      <c r="G11" s="10"/>
      <c r="H11" s="10"/>
      <c r="I11" s="10"/>
      <c r="J11" s="10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4.25" customHeight="1">
      <c r="A12" s="25">
        <v>8</v>
      </c>
      <c r="B12" s="57">
        <v>15882</v>
      </c>
      <c r="C12" s="81" t="s">
        <v>37</v>
      </c>
      <c r="D12" s="72" t="s">
        <v>327</v>
      </c>
      <c r="E12" s="73" t="s">
        <v>328</v>
      </c>
      <c r="F12" s="10"/>
      <c r="G12" s="10"/>
      <c r="H12" s="10"/>
      <c r="I12" s="10"/>
      <c r="J12" s="10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4.25" customHeight="1">
      <c r="A13" s="31">
        <v>9</v>
      </c>
      <c r="B13" s="57">
        <v>15883</v>
      </c>
      <c r="C13" s="66" t="s">
        <v>37</v>
      </c>
      <c r="D13" s="17" t="s">
        <v>329</v>
      </c>
      <c r="E13" s="18" t="s">
        <v>330</v>
      </c>
      <c r="F13" s="10"/>
      <c r="G13" s="10"/>
      <c r="H13" s="10"/>
      <c r="I13" s="10"/>
      <c r="J13" s="10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4.25" customHeight="1">
      <c r="A14" s="25">
        <v>10</v>
      </c>
      <c r="B14" s="57">
        <v>15884</v>
      </c>
      <c r="C14" s="66" t="s">
        <v>37</v>
      </c>
      <c r="D14" s="17" t="s">
        <v>331</v>
      </c>
      <c r="E14" s="18" t="s">
        <v>332</v>
      </c>
      <c r="F14" s="10"/>
      <c r="G14" s="10"/>
      <c r="H14" s="10"/>
      <c r="I14" s="10"/>
      <c r="J14" s="10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4.25" customHeight="1">
      <c r="A15" s="25">
        <v>11</v>
      </c>
      <c r="B15" s="57">
        <v>15885</v>
      </c>
      <c r="C15" s="66" t="s">
        <v>46</v>
      </c>
      <c r="D15" s="17" t="s">
        <v>333</v>
      </c>
      <c r="E15" s="18" t="s">
        <v>334</v>
      </c>
      <c r="F15" s="10"/>
      <c r="G15" s="10"/>
      <c r="H15" s="10"/>
      <c r="I15" s="10"/>
      <c r="J15" s="10"/>
      <c r="K15" s="3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" customFormat="1" ht="14.25" customHeight="1">
      <c r="A16" s="25">
        <v>12</v>
      </c>
      <c r="B16" s="57">
        <v>15886</v>
      </c>
      <c r="C16" s="81" t="s">
        <v>46</v>
      </c>
      <c r="D16" s="17" t="s">
        <v>335</v>
      </c>
      <c r="E16" s="18" t="s">
        <v>336</v>
      </c>
      <c r="F16" s="10"/>
      <c r="G16" s="10"/>
      <c r="H16" s="10"/>
      <c r="I16" s="10"/>
      <c r="J16" s="10"/>
      <c r="K16" s="3">
        <f t="shared" si="0"/>
        <v>0</v>
      </c>
      <c r="L16" s="3" t="str">
        <f t="shared" si="1"/>
        <v>0</v>
      </c>
      <c r="M16" s="3" t="str">
        <f t="shared" si="2"/>
        <v>ไม่ผ่าน</v>
      </c>
    </row>
    <row r="17" spans="1:13" s="1" customFormat="1" ht="14.25" customHeight="1">
      <c r="A17" s="30">
        <v>13</v>
      </c>
      <c r="B17" s="57">
        <v>15887</v>
      </c>
      <c r="C17" s="81" t="s">
        <v>46</v>
      </c>
      <c r="D17" s="72" t="s">
        <v>337</v>
      </c>
      <c r="E17" s="73" t="s">
        <v>338</v>
      </c>
      <c r="F17" s="10"/>
      <c r="G17" s="10"/>
      <c r="H17" s="10"/>
      <c r="I17" s="10"/>
      <c r="J17" s="10"/>
      <c r="K17" s="3">
        <f t="shared" si="0"/>
        <v>0</v>
      </c>
      <c r="L17" s="3" t="str">
        <f t="shared" si="1"/>
        <v>0</v>
      </c>
      <c r="M17" s="3" t="str">
        <f aca="true" t="shared" si="3" ref="M17:M27">IF(K17&lt;=3,"ไม่ผ่าน",IF(K17&lt;=7,"ผ่าน",IF(K17&lt;=11,"ดี",IF(K17&gt;=12,"ดีเยี่ยม"))))</f>
        <v>ไม่ผ่าน</v>
      </c>
    </row>
    <row r="18" spans="1:13" s="1" customFormat="1" ht="14.25" customHeight="1">
      <c r="A18" s="25">
        <v>14</v>
      </c>
      <c r="B18" s="57">
        <v>15888</v>
      </c>
      <c r="C18" s="66" t="s">
        <v>46</v>
      </c>
      <c r="D18" s="17" t="s">
        <v>339</v>
      </c>
      <c r="E18" s="18" t="s">
        <v>340</v>
      </c>
      <c r="F18" s="10"/>
      <c r="G18" s="10"/>
      <c r="H18" s="10"/>
      <c r="I18" s="10"/>
      <c r="J18" s="10"/>
      <c r="K18" s="3">
        <f t="shared" si="0"/>
        <v>0</v>
      </c>
      <c r="L18" s="3" t="str">
        <f t="shared" si="1"/>
        <v>0</v>
      </c>
      <c r="M18" s="3" t="str">
        <f t="shared" si="3"/>
        <v>ไม่ผ่าน</v>
      </c>
    </row>
    <row r="19" spans="1:13" s="1" customFormat="1" ht="14.25" customHeight="1">
      <c r="A19" s="25">
        <v>15</v>
      </c>
      <c r="B19" s="57">
        <v>15889</v>
      </c>
      <c r="C19" s="81" t="s">
        <v>46</v>
      </c>
      <c r="D19" s="72" t="s">
        <v>341</v>
      </c>
      <c r="E19" s="73" t="s">
        <v>342</v>
      </c>
      <c r="F19" s="10"/>
      <c r="G19" s="10"/>
      <c r="H19" s="10"/>
      <c r="I19" s="10"/>
      <c r="J19" s="10"/>
      <c r="K19" s="3">
        <f t="shared" si="0"/>
        <v>0</v>
      </c>
      <c r="L19" s="3" t="str">
        <f t="shared" si="1"/>
        <v>0</v>
      </c>
      <c r="M19" s="3" t="str">
        <f t="shared" si="3"/>
        <v>ไม่ผ่าน</v>
      </c>
    </row>
    <row r="20" spans="1:13" s="1" customFormat="1" ht="14.25" customHeight="1">
      <c r="A20" s="25">
        <v>16</v>
      </c>
      <c r="B20" s="57">
        <v>15890</v>
      </c>
      <c r="C20" s="81" t="s">
        <v>46</v>
      </c>
      <c r="D20" s="72" t="s">
        <v>343</v>
      </c>
      <c r="E20" s="73" t="s">
        <v>344</v>
      </c>
      <c r="F20" s="10"/>
      <c r="G20" s="10"/>
      <c r="H20" s="10"/>
      <c r="I20" s="10"/>
      <c r="J20" s="10"/>
      <c r="K20" s="3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1" customFormat="1" ht="14.25" customHeight="1">
      <c r="A21" s="30">
        <v>17</v>
      </c>
      <c r="B21" s="57">
        <v>15891</v>
      </c>
      <c r="C21" s="61" t="s">
        <v>46</v>
      </c>
      <c r="D21" s="62" t="s">
        <v>345</v>
      </c>
      <c r="E21" s="63" t="s">
        <v>346</v>
      </c>
      <c r="F21" s="108"/>
      <c r="G21" s="108"/>
      <c r="H21" s="108"/>
      <c r="I21" s="108"/>
      <c r="J21" s="108"/>
      <c r="K21" s="3">
        <f>SUM(F21,G21,H21,I21,J21)</f>
        <v>0</v>
      </c>
      <c r="L21" s="3" t="str">
        <f>IF(K21&lt;=3,"0",IF(K21&lt;=7,"1",IF(K21&lt;=11,"2",IF(K21&gt;=12,"3"))))</f>
        <v>0</v>
      </c>
      <c r="M21" s="3" t="str">
        <f t="shared" si="3"/>
        <v>ไม่ผ่าน</v>
      </c>
    </row>
    <row r="22" spans="1:13" s="1" customFormat="1" ht="14.25" customHeight="1">
      <c r="A22" s="25">
        <v>18</v>
      </c>
      <c r="B22" s="57">
        <v>15892</v>
      </c>
      <c r="C22" s="66" t="s">
        <v>46</v>
      </c>
      <c r="D22" s="17" t="s">
        <v>347</v>
      </c>
      <c r="E22" s="18" t="s">
        <v>348</v>
      </c>
      <c r="F22" s="10"/>
      <c r="G22" s="10"/>
      <c r="H22" s="10"/>
      <c r="I22" s="10"/>
      <c r="J22" s="10"/>
      <c r="K22" s="3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13" s="1" customFormat="1" ht="14.25" customHeight="1">
      <c r="A23" s="25">
        <v>19</v>
      </c>
      <c r="B23" s="57">
        <v>15893</v>
      </c>
      <c r="C23" s="66" t="s">
        <v>46</v>
      </c>
      <c r="D23" s="17" t="s">
        <v>349</v>
      </c>
      <c r="E23" s="18" t="s">
        <v>350</v>
      </c>
      <c r="F23" s="10"/>
      <c r="G23" s="10"/>
      <c r="H23" s="10"/>
      <c r="I23" s="10"/>
      <c r="J23" s="10"/>
      <c r="K23" s="3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3" s="1" customFormat="1" ht="14.25" customHeight="1">
      <c r="A24" s="25">
        <v>20</v>
      </c>
      <c r="B24" s="57">
        <v>15894</v>
      </c>
      <c r="C24" s="82" t="s">
        <v>46</v>
      </c>
      <c r="D24" s="74" t="s">
        <v>351</v>
      </c>
      <c r="E24" s="75" t="s">
        <v>352</v>
      </c>
      <c r="F24" s="10"/>
      <c r="G24" s="10"/>
      <c r="H24" s="10"/>
      <c r="I24" s="10"/>
      <c r="J24" s="10"/>
      <c r="K24" s="3">
        <f t="shared" si="0"/>
        <v>0</v>
      </c>
      <c r="L24" s="3" t="str">
        <f t="shared" si="1"/>
        <v>0</v>
      </c>
      <c r="M24" s="3" t="str">
        <f t="shared" si="3"/>
        <v>ไม่ผ่าน</v>
      </c>
    </row>
    <row r="25" spans="1:13" s="1" customFormat="1" ht="14.25" customHeight="1">
      <c r="A25" s="30">
        <v>21</v>
      </c>
      <c r="B25" s="57">
        <v>15895</v>
      </c>
      <c r="C25" s="66" t="s">
        <v>46</v>
      </c>
      <c r="D25" s="17" t="s">
        <v>353</v>
      </c>
      <c r="E25" s="18" t="s">
        <v>354</v>
      </c>
      <c r="F25" s="10"/>
      <c r="G25" s="10"/>
      <c r="H25" s="10"/>
      <c r="I25" s="10"/>
      <c r="J25" s="10"/>
      <c r="K25" s="3">
        <f t="shared" si="0"/>
        <v>0</v>
      </c>
      <c r="L25" s="3" t="str">
        <f t="shared" si="1"/>
        <v>0</v>
      </c>
      <c r="M25" s="3" t="str">
        <f t="shared" si="3"/>
        <v>ไม่ผ่าน</v>
      </c>
    </row>
    <row r="26" spans="1:13" s="1" customFormat="1" ht="14.25" customHeight="1">
      <c r="A26" s="25">
        <v>22</v>
      </c>
      <c r="B26" s="57">
        <v>15896</v>
      </c>
      <c r="C26" s="66" t="s">
        <v>46</v>
      </c>
      <c r="D26" s="17" t="s">
        <v>355</v>
      </c>
      <c r="E26" s="18" t="s">
        <v>356</v>
      </c>
      <c r="F26" s="10"/>
      <c r="G26" s="10"/>
      <c r="H26" s="10"/>
      <c r="I26" s="10"/>
      <c r="J26" s="10"/>
      <c r="K26" s="3">
        <f t="shared" si="0"/>
        <v>0</v>
      </c>
      <c r="L26" s="3" t="str">
        <f t="shared" si="1"/>
        <v>0</v>
      </c>
      <c r="M26" s="3" t="str">
        <f t="shared" si="3"/>
        <v>ไม่ผ่าน</v>
      </c>
    </row>
    <row r="27" spans="1:13" s="1" customFormat="1" ht="14.25" customHeight="1">
      <c r="A27" s="25">
        <v>23</v>
      </c>
      <c r="B27" s="57">
        <v>15897</v>
      </c>
      <c r="C27" s="66" t="s">
        <v>46</v>
      </c>
      <c r="D27" s="17" t="s">
        <v>357</v>
      </c>
      <c r="E27" s="18" t="s">
        <v>358</v>
      </c>
      <c r="F27" s="10"/>
      <c r="G27" s="10"/>
      <c r="H27" s="10"/>
      <c r="I27" s="10"/>
      <c r="J27" s="10"/>
      <c r="K27" s="3">
        <f aca="true" t="shared" si="4" ref="K27:K34">SUM(F27,G27,H27,I27,J27)</f>
        <v>0</v>
      </c>
      <c r="L27" s="3" t="str">
        <f t="shared" si="1"/>
        <v>0</v>
      </c>
      <c r="M27" s="3" t="str">
        <f t="shared" si="3"/>
        <v>ไม่ผ่าน</v>
      </c>
    </row>
    <row r="28" spans="1:13" s="1" customFormat="1" ht="14.25" customHeight="1">
      <c r="A28" s="25">
        <v>24</v>
      </c>
      <c r="B28" s="57">
        <v>15898</v>
      </c>
      <c r="C28" s="66" t="s">
        <v>46</v>
      </c>
      <c r="D28" s="17" t="s">
        <v>359</v>
      </c>
      <c r="E28" s="18" t="s">
        <v>360</v>
      </c>
      <c r="F28" s="10"/>
      <c r="G28" s="10"/>
      <c r="H28" s="10"/>
      <c r="I28" s="10"/>
      <c r="J28" s="10"/>
      <c r="K28" s="3">
        <f t="shared" si="4"/>
        <v>0</v>
      </c>
      <c r="L28" s="3" t="str">
        <f>IF(K28&lt;=3,"0",IF(K28&lt;=7,"1",IF(K28&lt;=11,"2",IF(K28&gt;=12,"3"))))</f>
        <v>0</v>
      </c>
      <c r="M28" s="3" t="str">
        <f>IF(K28&lt;=3,"ไม่ผ่าน",IF(K28&lt;=7,"ผ่าน",IF(K28&lt;=11,"ดี",IF(K28&gt;=12,"ดีเยี่ยม"))))</f>
        <v>ไม่ผ่าน</v>
      </c>
    </row>
    <row r="29" spans="1:13" s="1" customFormat="1" ht="14.25" customHeight="1">
      <c r="A29" s="30">
        <v>25</v>
      </c>
      <c r="B29" s="57">
        <v>15899</v>
      </c>
      <c r="C29" s="66" t="s">
        <v>46</v>
      </c>
      <c r="D29" s="17" t="s">
        <v>361</v>
      </c>
      <c r="E29" s="18" t="s">
        <v>362</v>
      </c>
      <c r="F29" s="10"/>
      <c r="G29" s="10"/>
      <c r="H29" s="10"/>
      <c r="I29" s="10"/>
      <c r="J29" s="10"/>
      <c r="K29" s="3">
        <f t="shared" si="4"/>
        <v>0</v>
      </c>
      <c r="L29" s="3" t="str">
        <f t="shared" si="1"/>
        <v>0</v>
      </c>
      <c r="M29" s="3" t="str">
        <f aca="true" t="shared" si="5" ref="M29:M34">IF(K29&lt;=3,"ไม่ผ่าน",IF(K29&lt;=7,"ผ่าน",IF(K29&lt;=11,"ดี",IF(K29&gt;=12,"ดีเยี่ยม"))))</f>
        <v>ไม่ผ่าน</v>
      </c>
    </row>
    <row r="30" spans="1:13" s="1" customFormat="1" ht="14.25" customHeight="1">
      <c r="A30" s="25">
        <v>26</v>
      </c>
      <c r="B30" s="57">
        <v>15900</v>
      </c>
      <c r="C30" s="66" t="s">
        <v>46</v>
      </c>
      <c r="D30" s="17" t="s">
        <v>363</v>
      </c>
      <c r="E30" s="18" t="s">
        <v>364</v>
      </c>
      <c r="F30" s="10"/>
      <c r="G30" s="10"/>
      <c r="H30" s="10"/>
      <c r="I30" s="10"/>
      <c r="J30" s="10"/>
      <c r="K30" s="3">
        <f t="shared" si="4"/>
        <v>0</v>
      </c>
      <c r="L30" s="3" t="str">
        <f t="shared" si="1"/>
        <v>0</v>
      </c>
      <c r="M30" s="3" t="str">
        <f t="shared" si="5"/>
        <v>ไม่ผ่าน</v>
      </c>
    </row>
    <row r="31" spans="1:13" s="1" customFormat="1" ht="14.25" customHeight="1">
      <c r="A31" s="25">
        <v>27</v>
      </c>
      <c r="B31" s="57">
        <v>15901</v>
      </c>
      <c r="C31" s="66" t="s">
        <v>46</v>
      </c>
      <c r="D31" s="17" t="s">
        <v>365</v>
      </c>
      <c r="E31" s="18" t="s">
        <v>366</v>
      </c>
      <c r="F31" s="10"/>
      <c r="G31" s="10"/>
      <c r="H31" s="10"/>
      <c r="I31" s="10"/>
      <c r="J31" s="10"/>
      <c r="K31" s="3">
        <f t="shared" si="4"/>
        <v>0</v>
      </c>
      <c r="L31" s="3" t="str">
        <f t="shared" si="1"/>
        <v>0</v>
      </c>
      <c r="M31" s="3" t="str">
        <f t="shared" si="5"/>
        <v>ไม่ผ่าน</v>
      </c>
    </row>
    <row r="32" spans="1:13" s="1" customFormat="1" ht="14.25" customHeight="1">
      <c r="A32" s="25">
        <v>28</v>
      </c>
      <c r="B32" s="80">
        <v>15902</v>
      </c>
      <c r="C32" s="66" t="s">
        <v>46</v>
      </c>
      <c r="D32" s="17" t="s">
        <v>367</v>
      </c>
      <c r="E32" s="18" t="s">
        <v>368</v>
      </c>
      <c r="F32" s="10"/>
      <c r="G32" s="10"/>
      <c r="H32" s="10"/>
      <c r="I32" s="10"/>
      <c r="J32" s="10"/>
      <c r="K32" s="3">
        <f t="shared" si="4"/>
        <v>0</v>
      </c>
      <c r="L32" s="3" t="str">
        <f t="shared" si="1"/>
        <v>0</v>
      </c>
      <c r="M32" s="3" t="str">
        <f t="shared" si="5"/>
        <v>ไม่ผ่าน</v>
      </c>
    </row>
    <row r="33" spans="1:13" s="1" customFormat="1" ht="14.25" customHeight="1">
      <c r="A33" s="25">
        <v>29</v>
      </c>
      <c r="B33" s="80">
        <v>15992</v>
      </c>
      <c r="C33" s="66" t="s">
        <v>37</v>
      </c>
      <c r="D33" s="17" t="s">
        <v>369</v>
      </c>
      <c r="E33" s="18" t="s">
        <v>370</v>
      </c>
      <c r="F33" s="10"/>
      <c r="G33" s="10"/>
      <c r="H33" s="10"/>
      <c r="I33" s="10"/>
      <c r="J33" s="10"/>
      <c r="K33" s="3">
        <f t="shared" si="4"/>
        <v>0</v>
      </c>
      <c r="L33" s="3" t="str">
        <f t="shared" si="1"/>
        <v>0</v>
      </c>
      <c r="M33" s="3" t="str">
        <f t="shared" si="5"/>
        <v>ไม่ผ่าน</v>
      </c>
    </row>
    <row r="34" spans="1:13" s="1" customFormat="1" ht="14.25" customHeight="1">
      <c r="A34" s="25">
        <v>30</v>
      </c>
      <c r="B34" s="80">
        <v>15995</v>
      </c>
      <c r="C34" s="66" t="s">
        <v>37</v>
      </c>
      <c r="D34" s="17" t="s">
        <v>371</v>
      </c>
      <c r="E34" s="18" t="s">
        <v>372</v>
      </c>
      <c r="F34" s="10"/>
      <c r="G34" s="10"/>
      <c r="H34" s="10"/>
      <c r="I34" s="10"/>
      <c r="J34" s="10"/>
      <c r="K34" s="3">
        <f t="shared" si="4"/>
        <v>0</v>
      </c>
      <c r="L34" s="3" t="str">
        <f t="shared" si="1"/>
        <v>0</v>
      </c>
      <c r="M34" s="3" t="str">
        <f t="shared" si="5"/>
        <v>ไม่ผ่าน</v>
      </c>
    </row>
    <row r="35" spans="1:13" s="1" customFormat="1" ht="14.25" customHeight="1">
      <c r="A35" s="25"/>
      <c r="B35" s="80"/>
      <c r="C35" s="66"/>
      <c r="D35" s="17"/>
      <c r="E35" s="18"/>
      <c r="F35" s="10"/>
      <c r="G35" s="10"/>
      <c r="H35" s="10"/>
      <c r="I35" s="10"/>
      <c r="J35" s="10"/>
      <c r="K35" s="3"/>
      <c r="L35" s="3"/>
      <c r="M35" s="3"/>
    </row>
    <row r="36" spans="3:10" s="1" customFormat="1" ht="21">
      <c r="C36" s="1" t="s">
        <v>2</v>
      </c>
      <c r="F36" s="119">
        <f>COUNTIF(L5:L35,3)</f>
        <v>0</v>
      </c>
      <c r="G36" s="119">
        <f>COUNTIF(L5:L35,2)</f>
        <v>0</v>
      </c>
      <c r="H36" s="119">
        <f>COUNTIF(L5:L35,1)</f>
        <v>0</v>
      </c>
      <c r="I36" s="119">
        <f>COUNTIF(L5:L35,0)</f>
        <v>30</v>
      </c>
      <c r="J36" s="5"/>
    </row>
    <row r="37" spans="3:13" s="1" customFormat="1" ht="18" customHeight="1">
      <c r="C37" s="1" t="s">
        <v>13</v>
      </c>
      <c r="F37" s="5"/>
      <c r="G37" s="44">
        <f>(F36*100)/30</f>
        <v>0</v>
      </c>
      <c r="H37" s="5"/>
      <c r="I37" s="5"/>
      <c r="J37" s="5"/>
      <c r="K37" s="5" t="s">
        <v>18</v>
      </c>
      <c r="M37" s="44">
        <f>(H36*100)/30</f>
        <v>0</v>
      </c>
    </row>
    <row r="38" spans="3:13" s="1" customFormat="1" ht="18" customHeight="1">
      <c r="C38" s="1" t="s">
        <v>14</v>
      </c>
      <c r="F38" s="5"/>
      <c r="G38" s="44">
        <f>(G36*100)/30</f>
        <v>0</v>
      </c>
      <c r="H38" s="5"/>
      <c r="I38" s="5"/>
      <c r="J38" s="5"/>
      <c r="K38" s="5" t="s">
        <v>19</v>
      </c>
      <c r="M38" s="44">
        <f>(I36*100)/30</f>
        <v>100</v>
      </c>
    </row>
    <row r="39" spans="3:11" s="1" customFormat="1" ht="18" customHeight="1">
      <c r="C39" s="1" t="s">
        <v>15</v>
      </c>
      <c r="F39" s="5"/>
      <c r="G39" s="5"/>
      <c r="H39" s="5"/>
      <c r="I39" s="5"/>
      <c r="J39" s="5"/>
      <c r="K39" s="1" t="s">
        <v>20</v>
      </c>
    </row>
    <row r="40" spans="3:11" s="1" customFormat="1" ht="21">
      <c r="C40" s="1" t="s">
        <v>16</v>
      </c>
      <c r="F40" s="5"/>
      <c r="G40" s="5"/>
      <c r="H40" s="5"/>
      <c r="I40" s="5"/>
      <c r="J40" s="5"/>
      <c r="K40" s="1" t="s">
        <v>22</v>
      </c>
    </row>
    <row r="41" spans="3:11" s="1" customFormat="1" ht="18" customHeight="1">
      <c r="C41" s="1" t="s">
        <v>17</v>
      </c>
      <c r="F41" s="5"/>
      <c r="G41" s="5"/>
      <c r="H41" s="5"/>
      <c r="I41" s="5"/>
      <c r="J41" s="5"/>
      <c r="K41" s="1" t="s">
        <v>21</v>
      </c>
    </row>
  </sheetData>
  <sheetProtection/>
  <mergeCells count="9">
    <mergeCell ref="C3:E4"/>
    <mergeCell ref="E1:M1"/>
    <mergeCell ref="A2:M2"/>
    <mergeCell ref="A3:A4"/>
    <mergeCell ref="F3:J3"/>
    <mergeCell ref="K3:K4"/>
    <mergeCell ref="L3:L4"/>
    <mergeCell ref="M3:M4"/>
    <mergeCell ref="B3:B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9">
      <selection activeCell="F35" sqref="F35:I35"/>
    </sheetView>
  </sheetViews>
  <sheetFormatPr defaultColWidth="9.140625" defaultRowHeight="15"/>
  <cols>
    <col min="1" max="1" width="4.7109375" style="0" customWidth="1"/>
    <col min="2" max="2" width="8.00390625" style="0" customWidth="1"/>
    <col min="3" max="3" width="7.57421875" style="0" customWidth="1"/>
    <col min="4" max="4" width="9.8515625" style="0" customWidth="1"/>
    <col min="5" max="5" width="9.140625" style="0" customWidth="1"/>
    <col min="6" max="10" width="3.7109375" style="0" customWidth="1"/>
    <col min="11" max="11" width="8.421875" style="0" customWidth="1"/>
    <col min="12" max="12" width="9.00390625" style="0" customWidth="1"/>
    <col min="13" max="13" width="10.7109375" style="0" customWidth="1"/>
  </cols>
  <sheetData>
    <row r="1" spans="1:13" s="1" customFormat="1" ht="21">
      <c r="A1" s="2"/>
      <c r="B1" s="2"/>
      <c r="C1" s="2"/>
      <c r="D1" s="2"/>
      <c r="E1" s="15" t="s">
        <v>2</v>
      </c>
      <c r="F1" s="15"/>
      <c r="G1" s="15"/>
      <c r="H1" s="15"/>
      <c r="I1" s="15"/>
      <c r="J1" s="15"/>
      <c r="K1" s="15"/>
      <c r="L1" s="15"/>
      <c r="M1" s="15"/>
    </row>
    <row r="2" spans="1:13" s="1" customFormat="1" ht="24" customHeight="1">
      <c r="A2" s="132" t="s">
        <v>33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s="1" customFormat="1" ht="21" customHeight="1">
      <c r="A3" s="130" t="s">
        <v>3</v>
      </c>
      <c r="B3" s="126" t="s">
        <v>4</v>
      </c>
      <c r="C3" s="120" t="s">
        <v>5</v>
      </c>
      <c r="D3" s="121"/>
      <c r="E3" s="122"/>
      <c r="F3" s="131" t="s">
        <v>1</v>
      </c>
      <c r="G3" s="131"/>
      <c r="H3" s="131"/>
      <c r="I3" s="131"/>
      <c r="J3" s="131"/>
      <c r="K3" s="128" t="s">
        <v>0</v>
      </c>
      <c r="L3" s="133" t="s">
        <v>11</v>
      </c>
      <c r="M3" s="133" t="s">
        <v>12</v>
      </c>
    </row>
    <row r="4" spans="1:13" s="1" customFormat="1" ht="58.5" customHeight="1">
      <c r="A4" s="130"/>
      <c r="B4" s="139"/>
      <c r="C4" s="136"/>
      <c r="D4" s="137"/>
      <c r="E4" s="138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29"/>
      <c r="L4" s="134"/>
      <c r="M4" s="135"/>
    </row>
    <row r="5" spans="1:13" s="1" customFormat="1" ht="15" customHeight="1">
      <c r="A5" s="38">
        <v>1</v>
      </c>
      <c r="B5" s="57">
        <v>15903</v>
      </c>
      <c r="C5" s="72" t="s">
        <v>37</v>
      </c>
      <c r="D5" s="72" t="s">
        <v>373</v>
      </c>
      <c r="E5" s="72" t="s">
        <v>374</v>
      </c>
      <c r="F5" s="4"/>
      <c r="G5" s="4"/>
      <c r="H5" s="4"/>
      <c r="I5" s="4"/>
      <c r="J5" s="4"/>
      <c r="K5" s="3">
        <f aca="true" t="shared" si="0" ref="K5:K26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5" customHeight="1">
      <c r="A6" s="38">
        <v>2</v>
      </c>
      <c r="B6" s="57">
        <v>15905</v>
      </c>
      <c r="C6" s="17" t="s">
        <v>37</v>
      </c>
      <c r="D6" s="17" t="s">
        <v>375</v>
      </c>
      <c r="E6" s="17" t="s">
        <v>376</v>
      </c>
      <c r="F6" s="4"/>
      <c r="G6" s="4"/>
      <c r="H6" s="4"/>
      <c r="I6" s="4"/>
      <c r="J6" s="4"/>
      <c r="K6" s="3">
        <f t="shared" si="0"/>
        <v>0</v>
      </c>
      <c r="L6" s="3" t="str">
        <f aca="true" t="shared" si="1" ref="L6:L33">IF(K6&lt;=3,"0",IF(K6&lt;=7,"1",IF(K6&lt;=11,"2",IF(K6&gt;=12,"3"))))</f>
        <v>0</v>
      </c>
      <c r="M6" s="3" t="str">
        <f aca="true" t="shared" si="2" ref="M6:M17">IF(K6&lt;=3,"ไม่ผ่าน",IF(K6&lt;=7,"ผ่าน",IF(K6&lt;=11,"ดี",IF(K6&gt;=12,"ดีเยี่ยม"))))</f>
        <v>ไม่ผ่าน</v>
      </c>
    </row>
    <row r="7" spans="1:13" s="1" customFormat="1" ht="15" customHeight="1">
      <c r="A7" s="38">
        <v>3</v>
      </c>
      <c r="B7" s="57">
        <v>15906</v>
      </c>
      <c r="C7" s="17" t="s">
        <v>37</v>
      </c>
      <c r="D7" s="17" t="s">
        <v>377</v>
      </c>
      <c r="E7" s="17" t="s">
        <v>378</v>
      </c>
      <c r="F7" s="10"/>
      <c r="G7" s="10"/>
      <c r="H7" s="10"/>
      <c r="I7" s="10"/>
      <c r="J7" s="10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5" customHeight="1">
      <c r="A8" s="38">
        <v>4</v>
      </c>
      <c r="B8" s="57">
        <v>15907</v>
      </c>
      <c r="C8" s="17" t="s">
        <v>37</v>
      </c>
      <c r="D8" s="17" t="s">
        <v>379</v>
      </c>
      <c r="E8" s="17" t="s">
        <v>380</v>
      </c>
      <c r="F8" s="10"/>
      <c r="G8" s="10"/>
      <c r="H8" s="10"/>
      <c r="I8" s="10"/>
      <c r="J8" s="10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5" customHeight="1">
      <c r="A9" s="38">
        <v>5</v>
      </c>
      <c r="B9" s="57">
        <v>15908</v>
      </c>
      <c r="C9" s="17" t="s">
        <v>37</v>
      </c>
      <c r="D9" s="17" t="s">
        <v>381</v>
      </c>
      <c r="E9" s="17" t="s">
        <v>382</v>
      </c>
      <c r="F9" s="10"/>
      <c r="G9" s="10"/>
      <c r="H9" s="10"/>
      <c r="I9" s="10"/>
      <c r="J9" s="10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5" customHeight="1">
      <c r="A10" s="38">
        <v>6</v>
      </c>
      <c r="B10" s="57">
        <v>15909</v>
      </c>
      <c r="C10" s="17" t="s">
        <v>37</v>
      </c>
      <c r="D10" s="17" t="s">
        <v>383</v>
      </c>
      <c r="E10" s="17" t="s">
        <v>384</v>
      </c>
      <c r="F10" s="10"/>
      <c r="G10" s="10"/>
      <c r="H10" s="10"/>
      <c r="I10" s="10"/>
      <c r="J10" s="10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5" customHeight="1">
      <c r="A11" s="39">
        <v>7</v>
      </c>
      <c r="B11" s="57">
        <v>15910</v>
      </c>
      <c r="C11" s="17" t="s">
        <v>37</v>
      </c>
      <c r="D11" s="17" t="s">
        <v>385</v>
      </c>
      <c r="E11" s="17" t="s">
        <v>386</v>
      </c>
      <c r="F11" s="10"/>
      <c r="G11" s="10"/>
      <c r="H11" s="10"/>
      <c r="I11" s="10"/>
      <c r="J11" s="10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5" customHeight="1">
      <c r="A12" s="38">
        <v>8</v>
      </c>
      <c r="B12" s="57">
        <v>15911</v>
      </c>
      <c r="C12" s="17" t="s">
        <v>37</v>
      </c>
      <c r="D12" s="17" t="s">
        <v>387</v>
      </c>
      <c r="E12" s="17" t="s">
        <v>388</v>
      </c>
      <c r="F12" s="10"/>
      <c r="G12" s="10"/>
      <c r="H12" s="10"/>
      <c r="I12" s="10"/>
      <c r="J12" s="10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5" customHeight="1">
      <c r="A13" s="40">
        <v>9</v>
      </c>
      <c r="B13" s="57">
        <v>15912</v>
      </c>
      <c r="C13" s="17" t="s">
        <v>37</v>
      </c>
      <c r="D13" s="17" t="s">
        <v>389</v>
      </c>
      <c r="E13" s="17" t="s">
        <v>390</v>
      </c>
      <c r="F13" s="10"/>
      <c r="G13" s="10"/>
      <c r="H13" s="10"/>
      <c r="I13" s="10"/>
      <c r="J13" s="10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5" customHeight="1">
      <c r="A14" s="38">
        <v>10</v>
      </c>
      <c r="B14" s="57">
        <v>15904</v>
      </c>
      <c r="C14" s="17" t="s">
        <v>46</v>
      </c>
      <c r="D14" s="17" t="s">
        <v>391</v>
      </c>
      <c r="E14" s="17" t="s">
        <v>392</v>
      </c>
      <c r="F14" s="10"/>
      <c r="G14" s="10"/>
      <c r="H14" s="10"/>
      <c r="I14" s="10"/>
      <c r="J14" s="10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5" customHeight="1">
      <c r="A15" s="38">
        <v>11</v>
      </c>
      <c r="B15" s="57">
        <v>15913</v>
      </c>
      <c r="C15" s="17" t="s">
        <v>46</v>
      </c>
      <c r="D15" s="17" t="s">
        <v>47</v>
      </c>
      <c r="E15" s="17" t="s">
        <v>393</v>
      </c>
      <c r="F15" s="10"/>
      <c r="G15" s="10"/>
      <c r="H15" s="10"/>
      <c r="I15" s="10"/>
      <c r="J15" s="10"/>
      <c r="K15" s="3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" customFormat="1" ht="15" customHeight="1">
      <c r="A16" s="38">
        <v>12</v>
      </c>
      <c r="B16" s="57">
        <v>15914</v>
      </c>
      <c r="C16" s="17" t="s">
        <v>46</v>
      </c>
      <c r="D16" s="17" t="s">
        <v>394</v>
      </c>
      <c r="E16" s="17" t="s">
        <v>395</v>
      </c>
      <c r="F16" s="10"/>
      <c r="G16" s="10"/>
      <c r="H16" s="10"/>
      <c r="I16" s="10"/>
      <c r="J16" s="10"/>
      <c r="K16" s="3">
        <f t="shared" si="0"/>
        <v>0</v>
      </c>
      <c r="L16" s="3" t="str">
        <f t="shared" si="1"/>
        <v>0</v>
      </c>
      <c r="M16" s="3" t="str">
        <f t="shared" si="2"/>
        <v>ไม่ผ่าน</v>
      </c>
    </row>
    <row r="17" spans="1:13" s="1" customFormat="1" ht="15" customHeight="1">
      <c r="A17" s="38">
        <v>13</v>
      </c>
      <c r="B17" s="57">
        <v>15916</v>
      </c>
      <c r="C17" s="17" t="s">
        <v>46</v>
      </c>
      <c r="D17" s="17" t="s">
        <v>396</v>
      </c>
      <c r="E17" s="17" t="s">
        <v>397</v>
      </c>
      <c r="F17" s="10"/>
      <c r="G17" s="10"/>
      <c r="H17" s="10"/>
      <c r="I17" s="10"/>
      <c r="J17" s="10"/>
      <c r="K17" s="3">
        <f t="shared" si="0"/>
        <v>0</v>
      </c>
      <c r="L17" s="3" t="str">
        <f t="shared" si="1"/>
        <v>0</v>
      </c>
      <c r="M17" s="3" t="str">
        <f t="shared" si="2"/>
        <v>ไม่ผ่าน</v>
      </c>
    </row>
    <row r="18" spans="1:13" s="1" customFormat="1" ht="15" customHeight="1">
      <c r="A18" s="38">
        <v>14</v>
      </c>
      <c r="B18" s="57">
        <v>15917</v>
      </c>
      <c r="C18" s="17" t="s">
        <v>46</v>
      </c>
      <c r="D18" s="17" t="s">
        <v>398</v>
      </c>
      <c r="E18" s="17" t="s">
        <v>399</v>
      </c>
      <c r="F18" s="10"/>
      <c r="G18" s="10"/>
      <c r="H18" s="10"/>
      <c r="I18" s="10"/>
      <c r="J18" s="10"/>
      <c r="K18" s="3">
        <f t="shared" si="0"/>
        <v>0</v>
      </c>
      <c r="L18" s="3" t="str">
        <f t="shared" si="1"/>
        <v>0</v>
      </c>
      <c r="M18" s="3" t="str">
        <f aca="true" t="shared" si="3" ref="M18:M30">IF(K18&lt;=3,"ไม่ผ่าน",IF(K18&lt;=7,"ผ่าน",IF(K18&lt;=11,"ดี",IF(K18&gt;=12,"ดีเยี่ยม"))))</f>
        <v>ไม่ผ่าน</v>
      </c>
    </row>
    <row r="19" spans="1:13" s="1" customFormat="1" ht="15" customHeight="1">
      <c r="A19" s="38">
        <v>15</v>
      </c>
      <c r="B19" s="57">
        <v>15918</v>
      </c>
      <c r="C19" s="68" t="s">
        <v>46</v>
      </c>
      <c r="D19" s="68" t="s">
        <v>400</v>
      </c>
      <c r="E19" s="68" t="s">
        <v>401</v>
      </c>
      <c r="F19" s="10"/>
      <c r="G19" s="10"/>
      <c r="H19" s="10"/>
      <c r="I19" s="10"/>
      <c r="J19" s="10"/>
      <c r="K19" s="3">
        <f t="shared" si="0"/>
        <v>0</v>
      </c>
      <c r="L19" s="3" t="str">
        <f t="shared" si="1"/>
        <v>0</v>
      </c>
      <c r="M19" s="3" t="str">
        <f t="shared" si="3"/>
        <v>ไม่ผ่าน</v>
      </c>
    </row>
    <row r="20" spans="1:13" s="1" customFormat="1" ht="15" customHeight="1">
      <c r="A20" s="38">
        <v>16</v>
      </c>
      <c r="B20" s="57">
        <v>15919</v>
      </c>
      <c r="C20" s="17" t="s">
        <v>46</v>
      </c>
      <c r="D20" s="17" t="s">
        <v>402</v>
      </c>
      <c r="E20" s="17" t="s">
        <v>403</v>
      </c>
      <c r="F20" s="10"/>
      <c r="G20" s="10"/>
      <c r="H20" s="10"/>
      <c r="I20" s="10"/>
      <c r="J20" s="10"/>
      <c r="K20" s="3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1" customFormat="1" ht="15" customHeight="1">
      <c r="A21" s="38">
        <v>17</v>
      </c>
      <c r="B21" s="57">
        <v>15920</v>
      </c>
      <c r="C21" s="17" t="s">
        <v>46</v>
      </c>
      <c r="D21" s="17" t="s">
        <v>404</v>
      </c>
      <c r="E21" s="17" t="s">
        <v>405</v>
      </c>
      <c r="F21" s="10"/>
      <c r="G21" s="10"/>
      <c r="H21" s="10"/>
      <c r="I21" s="10"/>
      <c r="J21" s="10"/>
      <c r="K21" s="3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3" s="1" customFormat="1" ht="15" customHeight="1">
      <c r="A22" s="41">
        <v>18</v>
      </c>
      <c r="B22" s="57">
        <v>15921</v>
      </c>
      <c r="C22" s="17" t="s">
        <v>46</v>
      </c>
      <c r="D22" s="17" t="s">
        <v>406</v>
      </c>
      <c r="E22" s="17" t="s">
        <v>407</v>
      </c>
      <c r="F22" s="10"/>
      <c r="G22" s="10"/>
      <c r="H22" s="10"/>
      <c r="I22" s="10"/>
      <c r="J22" s="10"/>
      <c r="K22" s="3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13" s="1" customFormat="1" ht="15" customHeight="1">
      <c r="A23" s="38">
        <v>19</v>
      </c>
      <c r="B23" s="57">
        <v>15922</v>
      </c>
      <c r="C23" s="17" t="s">
        <v>46</v>
      </c>
      <c r="D23" s="17" t="s">
        <v>408</v>
      </c>
      <c r="E23" s="17" t="s">
        <v>409</v>
      </c>
      <c r="F23" s="10"/>
      <c r="G23" s="10"/>
      <c r="H23" s="10"/>
      <c r="I23" s="10"/>
      <c r="J23" s="10"/>
      <c r="K23" s="3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3" s="1" customFormat="1" ht="15" customHeight="1">
      <c r="A24" s="38">
        <v>20</v>
      </c>
      <c r="B24" s="57">
        <v>15923</v>
      </c>
      <c r="C24" s="17" t="s">
        <v>46</v>
      </c>
      <c r="D24" s="17" t="s">
        <v>410</v>
      </c>
      <c r="E24" s="17" t="s">
        <v>411</v>
      </c>
      <c r="F24" s="10"/>
      <c r="G24" s="10"/>
      <c r="H24" s="10"/>
      <c r="I24" s="10"/>
      <c r="J24" s="10"/>
      <c r="K24" s="3">
        <f t="shared" si="0"/>
        <v>0</v>
      </c>
      <c r="L24" s="3" t="str">
        <f t="shared" si="1"/>
        <v>0</v>
      </c>
      <c r="M24" s="3" t="str">
        <f t="shared" si="3"/>
        <v>ไม่ผ่าน</v>
      </c>
    </row>
    <row r="25" spans="1:13" s="1" customFormat="1" ht="15" customHeight="1">
      <c r="A25" s="38">
        <v>21</v>
      </c>
      <c r="B25" s="57">
        <v>15924</v>
      </c>
      <c r="C25" s="17" t="s">
        <v>46</v>
      </c>
      <c r="D25" s="85" t="s">
        <v>412</v>
      </c>
      <c r="E25" s="17" t="s">
        <v>413</v>
      </c>
      <c r="F25" s="10"/>
      <c r="G25" s="10"/>
      <c r="H25" s="10"/>
      <c r="I25" s="10"/>
      <c r="J25" s="10"/>
      <c r="K25" s="3">
        <f t="shared" si="0"/>
        <v>0</v>
      </c>
      <c r="L25" s="3" t="str">
        <f t="shared" si="1"/>
        <v>0</v>
      </c>
      <c r="M25" s="3" t="str">
        <f t="shared" si="3"/>
        <v>ไม่ผ่าน</v>
      </c>
    </row>
    <row r="26" spans="1:13" s="1" customFormat="1" ht="13.5" customHeight="1">
      <c r="A26" s="38">
        <v>22</v>
      </c>
      <c r="B26" s="57">
        <v>15925</v>
      </c>
      <c r="C26" s="17" t="s">
        <v>46</v>
      </c>
      <c r="D26" s="17" t="s">
        <v>414</v>
      </c>
      <c r="E26" s="17" t="s">
        <v>415</v>
      </c>
      <c r="F26" s="10"/>
      <c r="G26" s="10"/>
      <c r="H26" s="10"/>
      <c r="I26" s="10"/>
      <c r="J26" s="10"/>
      <c r="K26" s="3">
        <f t="shared" si="0"/>
        <v>0</v>
      </c>
      <c r="L26" s="3" t="str">
        <f t="shared" si="1"/>
        <v>0</v>
      </c>
      <c r="M26" s="3" t="str">
        <f t="shared" si="3"/>
        <v>ไม่ผ่าน</v>
      </c>
    </row>
    <row r="27" spans="1:13" s="1" customFormat="1" ht="13.5" customHeight="1">
      <c r="A27" s="38">
        <v>23</v>
      </c>
      <c r="B27" s="57">
        <v>15926</v>
      </c>
      <c r="C27" s="17" t="s">
        <v>46</v>
      </c>
      <c r="D27" s="17" t="s">
        <v>416</v>
      </c>
      <c r="E27" s="17" t="s">
        <v>417</v>
      </c>
      <c r="F27" s="10"/>
      <c r="G27" s="10"/>
      <c r="H27" s="10"/>
      <c r="I27" s="10"/>
      <c r="J27" s="10"/>
      <c r="K27" s="3">
        <f aca="true" t="shared" si="4" ref="K27:K33">SUM(F27,G27,H27,I27,J27)</f>
        <v>0</v>
      </c>
      <c r="L27" s="3" t="str">
        <f t="shared" si="1"/>
        <v>0</v>
      </c>
      <c r="M27" s="3" t="str">
        <f t="shared" si="3"/>
        <v>ไม่ผ่าน</v>
      </c>
    </row>
    <row r="28" spans="1:13" s="1" customFormat="1" ht="13.5" customHeight="1">
      <c r="A28" s="38">
        <v>24</v>
      </c>
      <c r="B28" s="57">
        <v>15927</v>
      </c>
      <c r="C28" s="17" t="s">
        <v>46</v>
      </c>
      <c r="D28" s="17" t="s">
        <v>418</v>
      </c>
      <c r="E28" s="86" t="s">
        <v>419</v>
      </c>
      <c r="F28" s="10"/>
      <c r="G28" s="10"/>
      <c r="H28" s="10"/>
      <c r="I28" s="10"/>
      <c r="J28" s="10"/>
      <c r="K28" s="3">
        <f t="shared" si="4"/>
        <v>0</v>
      </c>
      <c r="L28" s="3" t="str">
        <f t="shared" si="1"/>
        <v>0</v>
      </c>
      <c r="M28" s="3" t="str">
        <f t="shared" si="3"/>
        <v>ไม่ผ่าน</v>
      </c>
    </row>
    <row r="29" spans="1:13" s="1" customFormat="1" ht="13.5" customHeight="1">
      <c r="A29" s="38">
        <v>25</v>
      </c>
      <c r="B29" s="57">
        <v>15915</v>
      </c>
      <c r="C29" s="17" t="s">
        <v>46</v>
      </c>
      <c r="D29" s="17" t="s">
        <v>420</v>
      </c>
      <c r="E29" s="17" t="s">
        <v>421</v>
      </c>
      <c r="F29" s="10"/>
      <c r="G29" s="10"/>
      <c r="H29" s="10"/>
      <c r="I29" s="10"/>
      <c r="J29" s="10"/>
      <c r="K29" s="3">
        <f t="shared" si="4"/>
        <v>0</v>
      </c>
      <c r="L29" s="3" t="str">
        <f t="shared" si="1"/>
        <v>0</v>
      </c>
      <c r="M29" s="3" t="str">
        <f t="shared" si="3"/>
        <v>ไม่ผ่าน</v>
      </c>
    </row>
    <row r="30" spans="1:13" s="1" customFormat="1" ht="13.5" customHeight="1">
      <c r="A30" s="38">
        <v>26</v>
      </c>
      <c r="B30" s="57">
        <v>15929</v>
      </c>
      <c r="C30" s="62" t="s">
        <v>46</v>
      </c>
      <c r="D30" s="62" t="s">
        <v>422</v>
      </c>
      <c r="E30" s="62" t="s">
        <v>423</v>
      </c>
      <c r="F30" s="10"/>
      <c r="G30" s="10"/>
      <c r="H30" s="10"/>
      <c r="I30" s="10"/>
      <c r="J30" s="10"/>
      <c r="K30" s="3">
        <f t="shared" si="4"/>
        <v>0</v>
      </c>
      <c r="L30" s="3" t="str">
        <f t="shared" si="1"/>
        <v>0</v>
      </c>
      <c r="M30" s="3" t="str">
        <f t="shared" si="3"/>
        <v>ไม่ผ่าน</v>
      </c>
    </row>
    <row r="31" spans="1:13" s="1" customFormat="1" ht="13.5" customHeight="1">
      <c r="A31" s="38">
        <v>27</v>
      </c>
      <c r="B31" s="57">
        <v>15930</v>
      </c>
      <c r="C31" s="17" t="s">
        <v>46</v>
      </c>
      <c r="D31" s="17" t="s">
        <v>424</v>
      </c>
      <c r="E31" s="17" t="s">
        <v>425</v>
      </c>
      <c r="F31" s="10"/>
      <c r="G31" s="10"/>
      <c r="H31" s="10"/>
      <c r="I31" s="10"/>
      <c r="J31" s="10"/>
      <c r="K31" s="3">
        <f t="shared" si="4"/>
        <v>0</v>
      </c>
      <c r="L31" s="3" t="str">
        <f>IF(K31&lt;=3,"0",IF(K31&lt;=7,"1",IF(K31&lt;=11,"2",IF(K31&gt;=12,"3"))))</f>
        <v>0</v>
      </c>
      <c r="M31" s="3" t="str">
        <f>IF(K31&lt;=3,"ไม่ผ่าน",IF(K31&lt;=7,"ผ่าน",IF(K31&lt;=11,"ดี",IF(K31&gt;=12,"ดีเยี่ยม"))))</f>
        <v>ไม่ผ่าน</v>
      </c>
    </row>
    <row r="32" spans="1:13" s="1" customFormat="1" ht="13.5" customHeight="1">
      <c r="A32" s="38">
        <v>28</v>
      </c>
      <c r="B32" s="57">
        <v>15961</v>
      </c>
      <c r="C32" s="17" t="s">
        <v>46</v>
      </c>
      <c r="D32" s="17" t="s">
        <v>426</v>
      </c>
      <c r="E32" s="17" t="s">
        <v>427</v>
      </c>
      <c r="F32" s="10"/>
      <c r="G32" s="10"/>
      <c r="H32" s="10"/>
      <c r="I32" s="10"/>
      <c r="J32" s="10"/>
      <c r="K32" s="3">
        <f t="shared" si="4"/>
        <v>0</v>
      </c>
      <c r="L32" s="3" t="str">
        <f t="shared" si="1"/>
        <v>0</v>
      </c>
      <c r="M32" s="3" t="str">
        <f>IF(K32&lt;=3,"ไม่ผ่าน",IF(K32&lt;=7,"ผ่าน",IF(K32&lt;=11,"ดี",IF(K32&gt;=12,"ดีเยี่ยม"))))</f>
        <v>ไม่ผ่าน</v>
      </c>
    </row>
    <row r="33" spans="1:13" s="1" customFormat="1" ht="13.5" customHeight="1">
      <c r="A33" s="38">
        <v>29</v>
      </c>
      <c r="B33" s="57">
        <v>15928</v>
      </c>
      <c r="C33" s="17" t="s">
        <v>37</v>
      </c>
      <c r="D33" s="17" t="s">
        <v>428</v>
      </c>
      <c r="E33" s="17" t="s">
        <v>429</v>
      </c>
      <c r="F33" s="10"/>
      <c r="G33" s="10"/>
      <c r="H33" s="10"/>
      <c r="I33" s="10"/>
      <c r="J33" s="10"/>
      <c r="K33" s="3">
        <f t="shared" si="4"/>
        <v>0</v>
      </c>
      <c r="L33" s="3" t="str">
        <f t="shared" si="1"/>
        <v>0</v>
      </c>
      <c r="M33" s="3" t="str">
        <f>IF(K33&lt;=3,"ไม่ผ่าน",IF(K33&lt;=7,"ผ่าน",IF(K33&lt;=11,"ดี",IF(K33&gt;=12,"ดีเยี่ยม"))))</f>
        <v>ไม่ผ่าน</v>
      </c>
    </row>
    <row r="34" spans="1:13" s="1" customFormat="1" ht="13.5" customHeight="1">
      <c r="A34" s="38"/>
      <c r="B34" s="57"/>
      <c r="C34" s="17"/>
      <c r="D34" s="17"/>
      <c r="E34" s="17"/>
      <c r="F34" s="10"/>
      <c r="G34" s="10"/>
      <c r="H34" s="10"/>
      <c r="I34" s="10"/>
      <c r="J34" s="10"/>
      <c r="K34" s="3"/>
      <c r="L34" s="3"/>
      <c r="M34" s="3"/>
    </row>
    <row r="35" spans="3:10" s="1" customFormat="1" ht="18" customHeight="1">
      <c r="C35" s="1" t="s">
        <v>2</v>
      </c>
      <c r="F35" s="119">
        <f>COUNTIF(L5:L34,3)</f>
        <v>0</v>
      </c>
      <c r="G35" s="119">
        <f>COUNTIF(L5:L34,2)</f>
        <v>0</v>
      </c>
      <c r="H35" s="119">
        <f>COUNTIF(L5:L34,1)</f>
        <v>0</v>
      </c>
      <c r="I35" s="119">
        <f>COUNTIF(L5:L34,0)</f>
        <v>29</v>
      </c>
      <c r="J35" s="5"/>
    </row>
    <row r="36" spans="3:13" s="1" customFormat="1" ht="18" customHeight="1">
      <c r="C36" s="1" t="s">
        <v>13</v>
      </c>
      <c r="F36" s="5"/>
      <c r="G36" s="44">
        <f>(F35*100)/29</f>
        <v>0</v>
      </c>
      <c r="H36" s="5"/>
      <c r="I36" s="5"/>
      <c r="J36" s="5"/>
      <c r="K36" s="5" t="s">
        <v>18</v>
      </c>
      <c r="M36" s="44">
        <f>(H35*100)/29</f>
        <v>0</v>
      </c>
    </row>
    <row r="37" spans="3:13" s="1" customFormat="1" ht="18" customHeight="1">
      <c r="C37" s="1" t="s">
        <v>14</v>
      </c>
      <c r="F37" s="5"/>
      <c r="G37" s="44">
        <f>(G35*100)/29</f>
        <v>0</v>
      </c>
      <c r="H37" s="5"/>
      <c r="I37" s="5"/>
      <c r="J37" s="5"/>
      <c r="K37" s="5" t="s">
        <v>19</v>
      </c>
      <c r="M37" s="44">
        <f>(I35*100)/29</f>
        <v>100</v>
      </c>
    </row>
    <row r="38" spans="3:11" s="1" customFormat="1" ht="18" customHeight="1">
      <c r="C38" s="1" t="s">
        <v>15</v>
      </c>
      <c r="F38" s="5"/>
      <c r="G38" s="5"/>
      <c r="H38" s="5"/>
      <c r="I38" s="5"/>
      <c r="J38" s="5"/>
      <c r="K38" s="1" t="s">
        <v>20</v>
      </c>
    </row>
    <row r="39" spans="3:11" s="1" customFormat="1" ht="18" customHeight="1">
      <c r="C39" s="1" t="s">
        <v>16</v>
      </c>
      <c r="F39" s="5"/>
      <c r="G39" s="5"/>
      <c r="H39" s="5"/>
      <c r="I39" s="5"/>
      <c r="J39" s="5"/>
      <c r="K39" s="1" t="s">
        <v>22</v>
      </c>
    </row>
    <row r="40" spans="3:11" s="1" customFormat="1" ht="18" customHeight="1">
      <c r="C40" s="1" t="s">
        <v>17</v>
      </c>
      <c r="F40" s="5"/>
      <c r="G40" s="5"/>
      <c r="H40" s="5"/>
      <c r="I40" s="5"/>
      <c r="J40" s="5"/>
      <c r="K40" s="1" t="s">
        <v>21</v>
      </c>
    </row>
  </sheetData>
  <sheetProtection/>
  <mergeCells count="8">
    <mergeCell ref="C3:E4"/>
    <mergeCell ref="A2:M2"/>
    <mergeCell ref="A3:A4"/>
    <mergeCell ref="F3:J3"/>
    <mergeCell ref="K3:K4"/>
    <mergeCell ref="L3:L4"/>
    <mergeCell ref="M3:M4"/>
    <mergeCell ref="B3:B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9">
      <selection activeCell="F42" sqref="F42:I42"/>
    </sheetView>
  </sheetViews>
  <sheetFormatPr defaultColWidth="9.140625" defaultRowHeight="15"/>
  <cols>
    <col min="1" max="1" width="4.00390625" style="0" customWidth="1"/>
    <col min="2" max="2" width="7.8515625" style="0" customWidth="1"/>
    <col min="3" max="3" width="7.7109375" style="0" customWidth="1"/>
    <col min="4" max="4" width="9.28125" style="0" customWidth="1"/>
    <col min="5" max="5" width="9.57421875" style="0" customWidth="1"/>
    <col min="6" max="10" width="3.7109375" style="0" customWidth="1"/>
    <col min="11" max="11" width="8.57421875" style="0" customWidth="1"/>
    <col min="12" max="12" width="9.7109375" style="0" customWidth="1"/>
    <col min="13" max="13" width="10.8515625" style="0" customWidth="1"/>
  </cols>
  <sheetData>
    <row r="1" spans="1:13" s="1" customFormat="1" ht="21">
      <c r="A1" s="2"/>
      <c r="B1" s="2"/>
      <c r="C1" s="2"/>
      <c r="D1" s="2"/>
      <c r="E1" s="15" t="s">
        <v>2</v>
      </c>
      <c r="F1" s="15"/>
      <c r="G1" s="15"/>
      <c r="H1" s="15"/>
      <c r="I1" s="15"/>
      <c r="J1" s="15"/>
      <c r="K1" s="15"/>
      <c r="L1" s="15"/>
      <c r="M1" s="15"/>
    </row>
    <row r="2" spans="1:13" s="1" customFormat="1" ht="21" customHeight="1">
      <c r="A2" s="132" t="s">
        <v>34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s="1" customFormat="1" ht="21" customHeight="1">
      <c r="A3" s="130" t="s">
        <v>3</v>
      </c>
      <c r="B3" s="126" t="s">
        <v>4</v>
      </c>
      <c r="C3" s="120" t="s">
        <v>5</v>
      </c>
      <c r="D3" s="121"/>
      <c r="E3" s="122"/>
      <c r="F3" s="131" t="s">
        <v>1</v>
      </c>
      <c r="G3" s="131"/>
      <c r="H3" s="131"/>
      <c r="I3" s="131"/>
      <c r="J3" s="131"/>
      <c r="K3" s="128" t="s">
        <v>0</v>
      </c>
      <c r="L3" s="133" t="s">
        <v>11</v>
      </c>
      <c r="M3" s="133" t="s">
        <v>12</v>
      </c>
    </row>
    <row r="4" spans="1:13" s="1" customFormat="1" ht="58.5" customHeight="1">
      <c r="A4" s="130"/>
      <c r="B4" s="139"/>
      <c r="C4" s="136"/>
      <c r="D4" s="137"/>
      <c r="E4" s="138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29"/>
      <c r="L4" s="134"/>
      <c r="M4" s="135"/>
    </row>
    <row r="5" spans="1:13" s="1" customFormat="1" ht="15" customHeight="1">
      <c r="A5" s="25">
        <v>1</v>
      </c>
      <c r="B5" s="65">
        <v>15931</v>
      </c>
      <c r="C5" s="17" t="s">
        <v>37</v>
      </c>
      <c r="D5" s="17" t="s">
        <v>430</v>
      </c>
      <c r="E5" s="17" t="s">
        <v>431</v>
      </c>
      <c r="F5" s="4"/>
      <c r="G5" s="4"/>
      <c r="H5" s="4"/>
      <c r="I5" s="4"/>
      <c r="J5" s="4"/>
      <c r="K5" s="3">
        <f aca="true" t="shared" si="0" ref="K5:K26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5" customHeight="1">
      <c r="A6" s="25">
        <v>2</v>
      </c>
      <c r="B6" s="65">
        <v>15932</v>
      </c>
      <c r="C6" s="17" t="s">
        <v>37</v>
      </c>
      <c r="D6" s="17" t="s">
        <v>265</v>
      </c>
      <c r="E6" s="17" t="s">
        <v>432</v>
      </c>
      <c r="F6" s="4"/>
      <c r="G6" s="4"/>
      <c r="H6" s="4"/>
      <c r="I6" s="4"/>
      <c r="J6" s="4"/>
      <c r="K6" s="3">
        <f t="shared" si="0"/>
        <v>0</v>
      </c>
      <c r="L6" s="3" t="str">
        <f aca="true" t="shared" si="1" ref="L6:L37">IF(K6&lt;=3,"0",IF(K6&lt;=7,"1",IF(K6&lt;=11,"2",IF(K6&gt;=12,"3"))))</f>
        <v>0</v>
      </c>
      <c r="M6" s="3" t="str">
        <f aca="true" t="shared" si="2" ref="M6:M16">IF(K6&lt;=3,"ไม่ผ่าน",IF(K6&lt;=7,"ผ่าน",IF(K6&lt;=11,"ดี",IF(K6&gt;=12,"ดีเยี่ยม"))))</f>
        <v>ไม่ผ่าน</v>
      </c>
    </row>
    <row r="7" spans="1:13" s="1" customFormat="1" ht="15" customHeight="1">
      <c r="A7" s="25">
        <v>3</v>
      </c>
      <c r="B7" s="65">
        <v>15933</v>
      </c>
      <c r="C7" s="76" t="s">
        <v>37</v>
      </c>
      <c r="D7" s="68" t="s">
        <v>433</v>
      </c>
      <c r="E7" s="68" t="s">
        <v>434</v>
      </c>
      <c r="F7" s="10"/>
      <c r="G7" s="10"/>
      <c r="H7" s="10"/>
      <c r="I7" s="10"/>
      <c r="J7" s="10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5" customHeight="1">
      <c r="A8" s="25">
        <v>4</v>
      </c>
      <c r="B8" s="65">
        <v>15935</v>
      </c>
      <c r="C8" s="17" t="s">
        <v>37</v>
      </c>
      <c r="D8" s="17" t="s">
        <v>435</v>
      </c>
      <c r="E8" s="17" t="s">
        <v>199</v>
      </c>
      <c r="F8" s="10"/>
      <c r="G8" s="10"/>
      <c r="H8" s="10"/>
      <c r="I8" s="10"/>
      <c r="J8" s="10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5" customHeight="1">
      <c r="A9" s="25">
        <v>5</v>
      </c>
      <c r="B9" s="65">
        <v>15934</v>
      </c>
      <c r="C9" s="72" t="s">
        <v>46</v>
      </c>
      <c r="D9" s="72" t="s">
        <v>198</v>
      </c>
      <c r="E9" s="72" t="s">
        <v>436</v>
      </c>
      <c r="F9" s="10"/>
      <c r="G9" s="10"/>
      <c r="H9" s="10"/>
      <c r="I9" s="10"/>
      <c r="J9" s="10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5" customHeight="1">
      <c r="A10" s="25">
        <v>6</v>
      </c>
      <c r="B10" s="65">
        <v>15936</v>
      </c>
      <c r="C10" s="17" t="s">
        <v>46</v>
      </c>
      <c r="D10" s="17" t="s">
        <v>437</v>
      </c>
      <c r="E10" s="17" t="s">
        <v>438</v>
      </c>
      <c r="F10" s="10"/>
      <c r="G10" s="10"/>
      <c r="H10" s="10"/>
      <c r="I10" s="10"/>
      <c r="J10" s="10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5" customHeight="1">
      <c r="A11" s="25">
        <v>7</v>
      </c>
      <c r="B11" s="65">
        <v>15937</v>
      </c>
      <c r="C11" s="72" t="s">
        <v>46</v>
      </c>
      <c r="D11" s="72" t="s">
        <v>439</v>
      </c>
      <c r="E11" s="72" t="s">
        <v>440</v>
      </c>
      <c r="F11" s="10"/>
      <c r="G11" s="10"/>
      <c r="H11" s="10"/>
      <c r="I11" s="10"/>
      <c r="J11" s="10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5" customHeight="1">
      <c r="A12" s="25">
        <v>8</v>
      </c>
      <c r="B12" s="65">
        <v>15938</v>
      </c>
      <c r="C12" s="17" t="s">
        <v>46</v>
      </c>
      <c r="D12" s="17" t="s">
        <v>49</v>
      </c>
      <c r="E12" s="17" t="s">
        <v>441</v>
      </c>
      <c r="F12" s="10"/>
      <c r="G12" s="10"/>
      <c r="H12" s="10"/>
      <c r="I12" s="10"/>
      <c r="J12" s="10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5" customHeight="1">
      <c r="A13" s="25">
        <v>9</v>
      </c>
      <c r="B13" s="65">
        <v>15939</v>
      </c>
      <c r="C13" s="17" t="s">
        <v>46</v>
      </c>
      <c r="D13" s="17" t="s">
        <v>442</v>
      </c>
      <c r="E13" s="17" t="s">
        <v>443</v>
      </c>
      <c r="F13" s="10"/>
      <c r="G13" s="10"/>
      <c r="H13" s="10"/>
      <c r="I13" s="10"/>
      <c r="J13" s="10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5" customHeight="1">
      <c r="A14" s="25">
        <v>10</v>
      </c>
      <c r="B14" s="65">
        <v>15940</v>
      </c>
      <c r="C14" s="17" t="s">
        <v>46</v>
      </c>
      <c r="D14" s="17" t="s">
        <v>444</v>
      </c>
      <c r="E14" s="17" t="s">
        <v>445</v>
      </c>
      <c r="F14" s="10"/>
      <c r="G14" s="10"/>
      <c r="H14" s="10"/>
      <c r="I14" s="10"/>
      <c r="J14" s="10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5" customHeight="1">
      <c r="A15" s="25">
        <v>11</v>
      </c>
      <c r="B15" s="65">
        <v>15941</v>
      </c>
      <c r="C15" s="67" t="s">
        <v>46</v>
      </c>
      <c r="D15" s="67" t="s">
        <v>446</v>
      </c>
      <c r="E15" s="67" t="s">
        <v>447</v>
      </c>
      <c r="F15" s="10"/>
      <c r="G15" s="10"/>
      <c r="H15" s="10"/>
      <c r="I15" s="10"/>
      <c r="J15" s="10"/>
      <c r="K15" s="3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" customFormat="1" ht="15" customHeight="1">
      <c r="A16" s="25">
        <v>12</v>
      </c>
      <c r="B16" s="65">
        <v>15942</v>
      </c>
      <c r="C16" s="17" t="s">
        <v>46</v>
      </c>
      <c r="D16" s="17" t="s">
        <v>448</v>
      </c>
      <c r="E16" s="17" t="s">
        <v>449</v>
      </c>
      <c r="F16" s="10"/>
      <c r="G16" s="10"/>
      <c r="H16" s="10"/>
      <c r="I16" s="10"/>
      <c r="J16" s="10"/>
      <c r="K16" s="3">
        <f t="shared" si="0"/>
        <v>0</v>
      </c>
      <c r="L16" s="3" t="str">
        <f t="shared" si="1"/>
        <v>0</v>
      </c>
      <c r="M16" s="3" t="str">
        <f t="shared" si="2"/>
        <v>ไม่ผ่าน</v>
      </c>
    </row>
    <row r="17" spans="1:13" s="1" customFormat="1" ht="15" customHeight="1">
      <c r="A17" s="25">
        <v>13</v>
      </c>
      <c r="B17" s="65">
        <v>15943</v>
      </c>
      <c r="C17" s="72" t="s">
        <v>46</v>
      </c>
      <c r="D17" s="72" t="s">
        <v>450</v>
      </c>
      <c r="E17" s="72" t="s">
        <v>451</v>
      </c>
      <c r="F17" s="10"/>
      <c r="G17" s="10"/>
      <c r="H17" s="10"/>
      <c r="I17" s="10"/>
      <c r="J17" s="10"/>
      <c r="K17" s="3">
        <f t="shared" si="0"/>
        <v>0</v>
      </c>
      <c r="L17" s="3" t="str">
        <f t="shared" si="1"/>
        <v>0</v>
      </c>
      <c r="M17" s="3" t="str">
        <f aca="true" t="shared" si="3" ref="M17:M28">IF(K17&lt;=3,"ไม่ผ่าน",IF(K17&lt;=7,"ผ่าน",IF(K17&lt;=11,"ดี",IF(K17&gt;=12,"ดีเยี่ยม"))))</f>
        <v>ไม่ผ่าน</v>
      </c>
    </row>
    <row r="18" spans="1:13" s="1" customFormat="1" ht="15" customHeight="1">
      <c r="A18" s="25">
        <v>14</v>
      </c>
      <c r="B18" s="65">
        <v>15944</v>
      </c>
      <c r="C18" s="17" t="s">
        <v>46</v>
      </c>
      <c r="D18" s="67" t="s">
        <v>452</v>
      </c>
      <c r="E18" s="67" t="s">
        <v>453</v>
      </c>
      <c r="F18" s="10"/>
      <c r="G18" s="10"/>
      <c r="H18" s="10"/>
      <c r="I18" s="10"/>
      <c r="J18" s="10"/>
      <c r="K18" s="3">
        <f t="shared" si="0"/>
        <v>0</v>
      </c>
      <c r="L18" s="3" t="str">
        <f t="shared" si="1"/>
        <v>0</v>
      </c>
      <c r="M18" s="3" t="str">
        <f t="shared" si="3"/>
        <v>ไม่ผ่าน</v>
      </c>
    </row>
    <row r="19" spans="1:13" s="1" customFormat="1" ht="15" customHeight="1">
      <c r="A19" s="25">
        <v>15</v>
      </c>
      <c r="B19" s="65">
        <v>15945</v>
      </c>
      <c r="C19" s="17" t="s">
        <v>46</v>
      </c>
      <c r="D19" s="17" t="s">
        <v>454</v>
      </c>
      <c r="E19" s="17" t="s">
        <v>455</v>
      </c>
      <c r="F19" s="10"/>
      <c r="G19" s="10"/>
      <c r="H19" s="10"/>
      <c r="I19" s="10"/>
      <c r="J19" s="10"/>
      <c r="K19" s="3">
        <f t="shared" si="0"/>
        <v>0</v>
      </c>
      <c r="L19" s="3" t="str">
        <f t="shared" si="1"/>
        <v>0</v>
      </c>
      <c r="M19" s="3" t="str">
        <f t="shared" si="3"/>
        <v>ไม่ผ่าน</v>
      </c>
    </row>
    <row r="20" spans="1:13" s="1" customFormat="1" ht="15" customHeight="1">
      <c r="A20" s="25">
        <v>16</v>
      </c>
      <c r="B20" s="65">
        <v>15946</v>
      </c>
      <c r="C20" s="17" t="s">
        <v>46</v>
      </c>
      <c r="D20" s="17" t="s">
        <v>456</v>
      </c>
      <c r="E20" s="17" t="s">
        <v>457</v>
      </c>
      <c r="F20" s="10"/>
      <c r="G20" s="10"/>
      <c r="H20" s="10"/>
      <c r="I20" s="10"/>
      <c r="J20" s="10"/>
      <c r="K20" s="3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1" customFormat="1" ht="15" customHeight="1">
      <c r="A21" s="25">
        <v>17</v>
      </c>
      <c r="B21" s="65">
        <v>15947</v>
      </c>
      <c r="C21" s="17" t="s">
        <v>46</v>
      </c>
      <c r="D21" s="17" t="s">
        <v>458</v>
      </c>
      <c r="E21" s="17" t="s">
        <v>459</v>
      </c>
      <c r="F21" s="10"/>
      <c r="G21" s="10"/>
      <c r="H21" s="10"/>
      <c r="I21" s="10"/>
      <c r="J21" s="10"/>
      <c r="K21" s="3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3" s="1" customFormat="1" ht="15" customHeight="1">
      <c r="A22" s="25">
        <v>18</v>
      </c>
      <c r="B22" s="65">
        <v>15948</v>
      </c>
      <c r="C22" s="17" t="s">
        <v>46</v>
      </c>
      <c r="D22" s="17" t="s">
        <v>460</v>
      </c>
      <c r="E22" s="17" t="s">
        <v>461</v>
      </c>
      <c r="F22" s="10"/>
      <c r="G22" s="10"/>
      <c r="H22" s="10"/>
      <c r="I22" s="10"/>
      <c r="J22" s="10"/>
      <c r="K22" s="3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13" s="1" customFormat="1" ht="15" customHeight="1">
      <c r="A23" s="25">
        <v>19</v>
      </c>
      <c r="B23" s="65">
        <v>15949</v>
      </c>
      <c r="C23" s="17" t="s">
        <v>46</v>
      </c>
      <c r="D23" s="17" t="s">
        <v>462</v>
      </c>
      <c r="E23" s="17" t="s">
        <v>461</v>
      </c>
      <c r="F23" s="10"/>
      <c r="G23" s="10"/>
      <c r="H23" s="10"/>
      <c r="I23" s="10"/>
      <c r="J23" s="10"/>
      <c r="K23" s="3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3" s="1" customFormat="1" ht="13.5" customHeight="1">
      <c r="A24" s="25">
        <v>20</v>
      </c>
      <c r="B24" s="65">
        <v>15950</v>
      </c>
      <c r="C24" s="17" t="s">
        <v>46</v>
      </c>
      <c r="D24" s="17" t="s">
        <v>463</v>
      </c>
      <c r="E24" s="17" t="s">
        <v>457</v>
      </c>
      <c r="F24" s="10"/>
      <c r="G24" s="10"/>
      <c r="H24" s="10"/>
      <c r="I24" s="10"/>
      <c r="J24" s="10"/>
      <c r="K24" s="3">
        <f t="shared" si="0"/>
        <v>0</v>
      </c>
      <c r="L24" s="3" t="str">
        <f t="shared" si="1"/>
        <v>0</v>
      </c>
      <c r="M24" s="3" t="str">
        <f t="shared" si="3"/>
        <v>ไม่ผ่าน</v>
      </c>
    </row>
    <row r="25" spans="1:13" s="1" customFormat="1" ht="13.5" customHeight="1">
      <c r="A25" s="25">
        <v>21</v>
      </c>
      <c r="B25" s="65">
        <v>15951</v>
      </c>
      <c r="C25" s="17" t="s">
        <v>46</v>
      </c>
      <c r="D25" s="17" t="s">
        <v>464</v>
      </c>
      <c r="E25" s="17" t="s">
        <v>443</v>
      </c>
      <c r="F25" s="10"/>
      <c r="G25" s="10"/>
      <c r="H25" s="10"/>
      <c r="I25" s="10"/>
      <c r="J25" s="10"/>
      <c r="K25" s="3">
        <f t="shared" si="0"/>
        <v>0</v>
      </c>
      <c r="L25" s="3" t="str">
        <f t="shared" si="1"/>
        <v>0</v>
      </c>
      <c r="M25" s="3" t="str">
        <f t="shared" si="3"/>
        <v>ไม่ผ่าน</v>
      </c>
    </row>
    <row r="26" spans="1:13" s="1" customFormat="1" ht="13.5" customHeight="1">
      <c r="A26" s="25">
        <v>22</v>
      </c>
      <c r="B26" s="65">
        <v>15952</v>
      </c>
      <c r="C26" s="17" t="s">
        <v>46</v>
      </c>
      <c r="D26" s="17" t="s">
        <v>465</v>
      </c>
      <c r="E26" s="17" t="s">
        <v>466</v>
      </c>
      <c r="F26" s="10"/>
      <c r="G26" s="10"/>
      <c r="H26" s="10"/>
      <c r="I26" s="10"/>
      <c r="J26" s="10"/>
      <c r="K26" s="3">
        <f t="shared" si="0"/>
        <v>0</v>
      </c>
      <c r="L26" s="3" t="str">
        <f t="shared" si="1"/>
        <v>0</v>
      </c>
      <c r="M26" s="3" t="str">
        <f t="shared" si="3"/>
        <v>ไม่ผ่าน</v>
      </c>
    </row>
    <row r="27" spans="1:13" s="1" customFormat="1" ht="13.5" customHeight="1">
      <c r="A27" s="25">
        <v>23</v>
      </c>
      <c r="B27" s="65">
        <v>15953</v>
      </c>
      <c r="C27" s="17" t="s">
        <v>46</v>
      </c>
      <c r="D27" s="17" t="s">
        <v>467</v>
      </c>
      <c r="E27" s="17" t="s">
        <v>468</v>
      </c>
      <c r="F27" s="10"/>
      <c r="G27" s="10"/>
      <c r="H27" s="10"/>
      <c r="I27" s="10"/>
      <c r="J27" s="10"/>
      <c r="K27" s="3">
        <f aca="true" t="shared" si="4" ref="K27:K37">SUM(F27,G27,H27,I27,J27)</f>
        <v>0</v>
      </c>
      <c r="L27" s="3" t="str">
        <f t="shared" si="1"/>
        <v>0</v>
      </c>
      <c r="M27" s="3" t="str">
        <f t="shared" si="3"/>
        <v>ไม่ผ่าน</v>
      </c>
    </row>
    <row r="28" spans="1:13" s="1" customFormat="1" ht="13.5" customHeight="1">
      <c r="A28" s="25">
        <v>24</v>
      </c>
      <c r="B28" s="65">
        <v>15954</v>
      </c>
      <c r="C28" s="17" t="s">
        <v>46</v>
      </c>
      <c r="D28" s="17" t="s">
        <v>469</v>
      </c>
      <c r="E28" s="17" t="s">
        <v>191</v>
      </c>
      <c r="F28" s="10"/>
      <c r="G28" s="10"/>
      <c r="H28" s="10"/>
      <c r="I28" s="10"/>
      <c r="J28" s="10"/>
      <c r="K28" s="3">
        <f t="shared" si="4"/>
        <v>0</v>
      </c>
      <c r="L28" s="3" t="str">
        <f t="shared" si="1"/>
        <v>0</v>
      </c>
      <c r="M28" s="3" t="str">
        <f t="shared" si="3"/>
        <v>ไม่ผ่าน</v>
      </c>
    </row>
    <row r="29" spans="1:13" s="1" customFormat="1" ht="13.5" customHeight="1">
      <c r="A29" s="25">
        <v>25</v>
      </c>
      <c r="B29" s="65">
        <v>15955</v>
      </c>
      <c r="C29" s="17" t="s">
        <v>46</v>
      </c>
      <c r="D29" s="17" t="s">
        <v>470</v>
      </c>
      <c r="E29" s="17" t="s">
        <v>471</v>
      </c>
      <c r="F29" s="10"/>
      <c r="G29" s="10"/>
      <c r="H29" s="10"/>
      <c r="I29" s="10"/>
      <c r="J29" s="10"/>
      <c r="K29" s="3">
        <f t="shared" si="4"/>
        <v>0</v>
      </c>
      <c r="L29" s="3" t="str">
        <f>IF(K29&lt;=3,"0",IF(K29&lt;=7,"1",IF(K29&lt;=11,"2",IF(K29&gt;=12,"3"))))</f>
        <v>0</v>
      </c>
      <c r="M29" s="3" t="str">
        <f>IF(K29&lt;=3,"ไม่ผ่าน",IF(K29&lt;=7,"ผ่าน",IF(K29&lt;=11,"ดี",IF(K29&gt;=12,"ดีเยี่ยม"))))</f>
        <v>ไม่ผ่าน</v>
      </c>
    </row>
    <row r="30" spans="1:13" s="1" customFormat="1" ht="13.5" customHeight="1">
      <c r="A30" s="25">
        <v>26</v>
      </c>
      <c r="B30" s="65">
        <v>15956</v>
      </c>
      <c r="C30" s="17" t="s">
        <v>46</v>
      </c>
      <c r="D30" s="17" t="s">
        <v>472</v>
      </c>
      <c r="E30" s="17" t="s">
        <v>473</v>
      </c>
      <c r="F30" s="10"/>
      <c r="G30" s="10"/>
      <c r="H30" s="10"/>
      <c r="I30" s="10"/>
      <c r="J30" s="10"/>
      <c r="K30" s="3">
        <f t="shared" si="4"/>
        <v>0</v>
      </c>
      <c r="L30" s="3" t="str">
        <f t="shared" si="1"/>
        <v>0</v>
      </c>
      <c r="M30" s="3" t="str">
        <f aca="true" t="shared" si="5" ref="M30:M37">IF(K30&lt;=3,"ไม่ผ่าน",IF(K30&lt;=7,"ผ่าน",IF(K30&lt;=11,"ดี",IF(K30&gt;=12,"ดีเยี่ยม"))))</f>
        <v>ไม่ผ่าน</v>
      </c>
    </row>
    <row r="31" spans="1:13" s="1" customFormat="1" ht="13.5" customHeight="1">
      <c r="A31" s="25">
        <v>27</v>
      </c>
      <c r="B31" s="65">
        <v>15957</v>
      </c>
      <c r="C31" s="17" t="s">
        <v>46</v>
      </c>
      <c r="D31" s="17" t="s">
        <v>474</v>
      </c>
      <c r="E31" s="17" t="s">
        <v>475</v>
      </c>
      <c r="F31" s="10"/>
      <c r="G31" s="10"/>
      <c r="H31" s="10"/>
      <c r="I31" s="10"/>
      <c r="J31" s="10"/>
      <c r="K31" s="3">
        <f t="shared" si="4"/>
        <v>0</v>
      </c>
      <c r="L31" s="3" t="str">
        <f t="shared" si="1"/>
        <v>0</v>
      </c>
      <c r="M31" s="3" t="str">
        <f t="shared" si="5"/>
        <v>ไม่ผ่าน</v>
      </c>
    </row>
    <row r="32" spans="1:13" s="1" customFormat="1" ht="13.5" customHeight="1">
      <c r="A32" s="25">
        <v>28</v>
      </c>
      <c r="B32" s="65">
        <v>15958</v>
      </c>
      <c r="C32" s="17" t="s">
        <v>46</v>
      </c>
      <c r="D32" s="17" t="s">
        <v>476</v>
      </c>
      <c r="E32" s="17" t="s">
        <v>477</v>
      </c>
      <c r="F32" s="10"/>
      <c r="G32" s="10"/>
      <c r="H32" s="10"/>
      <c r="I32" s="10"/>
      <c r="J32" s="10"/>
      <c r="K32" s="3">
        <f t="shared" si="4"/>
        <v>0</v>
      </c>
      <c r="L32" s="3" t="str">
        <f t="shared" si="1"/>
        <v>0</v>
      </c>
      <c r="M32" s="3" t="str">
        <f t="shared" si="5"/>
        <v>ไม่ผ่าน</v>
      </c>
    </row>
    <row r="33" spans="1:13" s="1" customFormat="1" ht="13.5" customHeight="1">
      <c r="A33" s="25">
        <v>29</v>
      </c>
      <c r="B33" s="65">
        <v>15959</v>
      </c>
      <c r="C33" s="17" t="s">
        <v>46</v>
      </c>
      <c r="D33" s="17" t="s">
        <v>478</v>
      </c>
      <c r="E33" s="17" t="s">
        <v>479</v>
      </c>
      <c r="F33" s="10"/>
      <c r="G33" s="10"/>
      <c r="H33" s="10"/>
      <c r="I33" s="10"/>
      <c r="J33" s="10"/>
      <c r="K33" s="3">
        <f t="shared" si="4"/>
        <v>0</v>
      </c>
      <c r="L33" s="3" t="str">
        <f t="shared" si="1"/>
        <v>0</v>
      </c>
      <c r="M33" s="3" t="str">
        <f t="shared" si="5"/>
        <v>ไม่ผ่าน</v>
      </c>
    </row>
    <row r="34" spans="1:13" s="1" customFormat="1" ht="13.5" customHeight="1">
      <c r="A34" s="25">
        <v>30</v>
      </c>
      <c r="B34" s="65">
        <v>15960</v>
      </c>
      <c r="C34" s="17" t="s">
        <v>46</v>
      </c>
      <c r="D34" s="17" t="s">
        <v>478</v>
      </c>
      <c r="E34" s="17" t="s">
        <v>480</v>
      </c>
      <c r="F34" s="10"/>
      <c r="G34" s="10"/>
      <c r="H34" s="10"/>
      <c r="I34" s="10"/>
      <c r="J34" s="10"/>
      <c r="K34" s="3">
        <f t="shared" si="4"/>
        <v>0</v>
      </c>
      <c r="L34" s="3" t="str">
        <f t="shared" si="1"/>
        <v>0</v>
      </c>
      <c r="M34" s="3" t="str">
        <f t="shared" si="5"/>
        <v>ไม่ผ่าน</v>
      </c>
    </row>
    <row r="35" spans="1:13" s="1" customFormat="1" ht="13.5" customHeight="1">
      <c r="A35" s="25">
        <v>31</v>
      </c>
      <c r="B35" s="65">
        <v>15962</v>
      </c>
      <c r="C35" s="17" t="s">
        <v>46</v>
      </c>
      <c r="D35" s="67" t="s">
        <v>308</v>
      </c>
      <c r="E35" s="67" t="s">
        <v>481</v>
      </c>
      <c r="F35" s="10"/>
      <c r="G35" s="10"/>
      <c r="H35" s="10"/>
      <c r="I35" s="10"/>
      <c r="J35" s="10"/>
      <c r="K35" s="3">
        <f t="shared" si="4"/>
        <v>0</v>
      </c>
      <c r="L35" s="3" t="str">
        <f t="shared" si="1"/>
        <v>0</v>
      </c>
      <c r="M35" s="3" t="str">
        <f t="shared" si="5"/>
        <v>ไม่ผ่าน</v>
      </c>
    </row>
    <row r="36" spans="1:13" s="1" customFormat="1" ht="13.5" customHeight="1">
      <c r="A36" s="25">
        <v>32</v>
      </c>
      <c r="B36" s="65">
        <v>15993</v>
      </c>
      <c r="C36" s="66" t="s">
        <v>37</v>
      </c>
      <c r="D36" s="87" t="s">
        <v>482</v>
      </c>
      <c r="E36" s="88" t="s">
        <v>483</v>
      </c>
      <c r="F36" s="10"/>
      <c r="G36" s="10"/>
      <c r="H36" s="10"/>
      <c r="I36" s="10"/>
      <c r="J36" s="10"/>
      <c r="K36" s="3">
        <f t="shared" si="4"/>
        <v>0</v>
      </c>
      <c r="L36" s="3" t="str">
        <f t="shared" si="1"/>
        <v>0</v>
      </c>
      <c r="M36" s="3" t="str">
        <f t="shared" si="5"/>
        <v>ไม่ผ่าน</v>
      </c>
    </row>
    <row r="37" spans="1:13" s="1" customFormat="1" ht="13.5" customHeight="1">
      <c r="A37" s="25">
        <v>33</v>
      </c>
      <c r="B37" s="70">
        <v>15986</v>
      </c>
      <c r="C37" s="89" t="s">
        <v>46</v>
      </c>
      <c r="D37" s="70" t="s">
        <v>484</v>
      </c>
      <c r="E37" s="70" t="s">
        <v>485</v>
      </c>
      <c r="F37" s="10"/>
      <c r="G37" s="10"/>
      <c r="H37" s="10"/>
      <c r="I37" s="10"/>
      <c r="J37" s="10"/>
      <c r="K37" s="3">
        <f t="shared" si="4"/>
        <v>0</v>
      </c>
      <c r="L37" s="3" t="str">
        <f t="shared" si="1"/>
        <v>0</v>
      </c>
      <c r="M37" s="3" t="str">
        <f t="shared" si="5"/>
        <v>ไม่ผ่าน</v>
      </c>
    </row>
    <row r="38" spans="1:13" s="1" customFormat="1" ht="13.5" customHeight="1">
      <c r="A38" s="25">
        <v>34</v>
      </c>
      <c r="B38" s="70">
        <v>15990</v>
      </c>
      <c r="C38" s="89" t="s">
        <v>46</v>
      </c>
      <c r="D38" s="70" t="s">
        <v>486</v>
      </c>
      <c r="E38" s="70" t="s">
        <v>487</v>
      </c>
      <c r="F38" s="10"/>
      <c r="G38" s="10"/>
      <c r="H38" s="10"/>
      <c r="I38" s="10"/>
      <c r="J38" s="10"/>
      <c r="K38" s="3">
        <f>SUM(F38,G38,H38,I38,J38)</f>
        <v>0</v>
      </c>
      <c r="L38" s="3" t="str">
        <f>IF(K38&lt;=3,"0",IF(K38&lt;=7,"1",IF(K38&lt;=11,"2",IF(K38&gt;=12,"3"))))</f>
        <v>0</v>
      </c>
      <c r="M38" s="3" t="str">
        <f>IF(K38&lt;=3,"ไม่ผ่าน",IF(K38&lt;=7,"ผ่าน",IF(K38&lt;=11,"ดี",IF(K38&gt;=12,"ดีเยี่ยม"))))</f>
        <v>ไม่ผ่าน</v>
      </c>
    </row>
    <row r="39" spans="1:13" s="1" customFormat="1" ht="13.5" customHeight="1">
      <c r="A39" s="25">
        <v>35</v>
      </c>
      <c r="B39" s="70">
        <v>15743</v>
      </c>
      <c r="C39" s="89" t="s">
        <v>46</v>
      </c>
      <c r="D39" s="70" t="s">
        <v>49</v>
      </c>
      <c r="E39" s="70" t="s">
        <v>488</v>
      </c>
      <c r="F39" s="10"/>
      <c r="G39" s="10"/>
      <c r="H39" s="10"/>
      <c r="I39" s="10"/>
      <c r="J39" s="10"/>
      <c r="K39" s="3">
        <f>SUM(F39,G39,H39,I39,J39)</f>
        <v>0</v>
      </c>
      <c r="L39" s="3" t="str">
        <f>IF(K39&lt;=3,"0",IF(K39&lt;=7,"1",IF(K39&lt;=11,"2",IF(K39&gt;=12,"3"))))</f>
        <v>0</v>
      </c>
      <c r="M39" s="3" t="str">
        <f>IF(K39&lt;=3,"ไม่ผ่าน",IF(K39&lt;=7,"ผ่าน",IF(K39&lt;=11,"ดี",IF(K39&gt;=12,"ดีเยี่ยม"))))</f>
        <v>ไม่ผ่าน</v>
      </c>
    </row>
    <row r="40" spans="1:13" s="1" customFormat="1" ht="13.5" customHeight="1">
      <c r="A40" s="25">
        <v>36</v>
      </c>
      <c r="B40" s="65">
        <v>15734</v>
      </c>
      <c r="C40" s="89" t="s">
        <v>46</v>
      </c>
      <c r="D40" s="90" t="s">
        <v>489</v>
      </c>
      <c r="E40" s="91" t="s">
        <v>490</v>
      </c>
      <c r="F40" s="10"/>
      <c r="G40" s="10"/>
      <c r="H40" s="10"/>
      <c r="I40" s="10"/>
      <c r="J40" s="10"/>
      <c r="K40" s="3">
        <f>SUM(F40,G40,H40,I40,J40)</f>
        <v>0</v>
      </c>
      <c r="L40" s="3" t="str">
        <f>IF(K40&lt;=3,"0",IF(K40&lt;=7,"1",IF(K40&lt;=11,"2",IF(K40&gt;=12,"3"))))</f>
        <v>0</v>
      </c>
      <c r="M40" s="3" t="str">
        <f>IF(K40&lt;=3,"ไม่ผ่าน",IF(K40&lt;=7,"ผ่าน",IF(K40&lt;=11,"ดี",IF(K40&gt;=12,"ดีเยี่ยม"))))</f>
        <v>ไม่ผ่าน</v>
      </c>
    </row>
    <row r="41" spans="1:13" s="1" customFormat="1" ht="13.5" customHeight="1">
      <c r="A41" s="25">
        <v>37</v>
      </c>
      <c r="B41" s="32">
        <v>16021</v>
      </c>
      <c r="C41" s="28" t="s">
        <v>46</v>
      </c>
      <c r="D41" s="28" t="s">
        <v>491</v>
      </c>
      <c r="E41" s="29" t="s">
        <v>492</v>
      </c>
      <c r="F41" s="10"/>
      <c r="G41" s="10"/>
      <c r="H41" s="10"/>
      <c r="I41" s="10"/>
      <c r="J41" s="10"/>
      <c r="K41" s="3">
        <f>SUM(F41,G41,H41,I41,J41)</f>
        <v>0</v>
      </c>
      <c r="L41" s="3" t="str">
        <f>IF(K41&lt;=3,"0",IF(K41&lt;=7,"1",IF(K41&lt;=11,"2",IF(K41&gt;=12,"3"))))</f>
        <v>0</v>
      </c>
      <c r="M41" s="3" t="str">
        <f>IF(K41&lt;=3,"ไม่ผ่าน",IF(K41&lt;=7,"ผ่าน",IF(K41&lt;=11,"ดี",IF(K41&gt;=12,"ดีเยี่ยม"))))</f>
        <v>ไม่ผ่าน</v>
      </c>
    </row>
    <row r="42" spans="3:10" s="1" customFormat="1" ht="21">
      <c r="C42" s="1" t="s">
        <v>2</v>
      </c>
      <c r="F42" s="119">
        <f>COUNTIF(L5:L41,3)</f>
        <v>0</v>
      </c>
      <c r="G42" s="119">
        <f>COUNTIF(L5:L41,2)</f>
        <v>0</v>
      </c>
      <c r="H42" s="119">
        <f>COUNTIF(L5:L41,1)</f>
        <v>0</v>
      </c>
      <c r="I42" s="119">
        <f>COUNTIF(L5:L41,0)</f>
        <v>37</v>
      </c>
      <c r="J42" s="5"/>
    </row>
    <row r="43" spans="3:13" s="1" customFormat="1" ht="21">
      <c r="C43" s="1" t="s">
        <v>13</v>
      </c>
      <c r="F43" s="5"/>
      <c r="G43" s="44">
        <f>(F42*100)/37</f>
        <v>0</v>
      </c>
      <c r="H43" s="5"/>
      <c r="I43" s="5"/>
      <c r="J43" s="5"/>
      <c r="K43" s="5" t="s">
        <v>18</v>
      </c>
      <c r="M43" s="44">
        <f>(H42*100)/37</f>
        <v>0</v>
      </c>
    </row>
    <row r="44" spans="3:13" s="1" customFormat="1" ht="21">
      <c r="C44" s="1" t="s">
        <v>14</v>
      </c>
      <c r="F44" s="5"/>
      <c r="G44" s="44">
        <f>(G42*100)/37</f>
        <v>0</v>
      </c>
      <c r="H44" s="5"/>
      <c r="I44" s="5"/>
      <c r="J44" s="5"/>
      <c r="K44" s="5" t="s">
        <v>19</v>
      </c>
      <c r="M44" s="44">
        <f>(I42*100)/37</f>
        <v>100</v>
      </c>
    </row>
    <row r="45" spans="3:11" s="1" customFormat="1" ht="21">
      <c r="C45" s="1" t="s">
        <v>15</v>
      </c>
      <c r="F45" s="5"/>
      <c r="G45" s="5"/>
      <c r="H45" s="5"/>
      <c r="I45" s="5"/>
      <c r="J45" s="5"/>
      <c r="K45" s="1" t="s">
        <v>20</v>
      </c>
    </row>
    <row r="46" spans="3:11" s="1" customFormat="1" ht="21">
      <c r="C46" s="1" t="s">
        <v>16</v>
      </c>
      <c r="F46" s="5"/>
      <c r="G46" s="5"/>
      <c r="H46" s="5"/>
      <c r="I46" s="5"/>
      <c r="J46" s="5"/>
      <c r="K46" s="1" t="s">
        <v>22</v>
      </c>
    </row>
    <row r="47" spans="3:11" s="1" customFormat="1" ht="21">
      <c r="C47" s="1" t="s">
        <v>17</v>
      </c>
      <c r="F47" s="5"/>
      <c r="G47" s="5"/>
      <c r="H47" s="5"/>
      <c r="I47" s="5"/>
      <c r="J47" s="5"/>
      <c r="K47" s="1" t="s">
        <v>21</v>
      </c>
    </row>
  </sheetData>
  <sheetProtection/>
  <mergeCells count="8">
    <mergeCell ref="C3:E4"/>
    <mergeCell ref="A2:M2"/>
    <mergeCell ref="A3:A4"/>
    <mergeCell ref="F3:J3"/>
    <mergeCell ref="K3:K4"/>
    <mergeCell ref="L3:L4"/>
    <mergeCell ref="M3:M4"/>
    <mergeCell ref="B3:B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F21" sqref="F21:I21"/>
    </sheetView>
  </sheetViews>
  <sheetFormatPr defaultColWidth="9.140625" defaultRowHeight="15"/>
  <cols>
    <col min="1" max="1" width="4.28125" style="0" customWidth="1"/>
    <col min="2" max="2" width="7.421875" style="0" customWidth="1"/>
    <col min="3" max="3" width="9.140625" style="0" customWidth="1"/>
    <col min="4" max="4" width="9.7109375" style="0" customWidth="1"/>
    <col min="5" max="5" width="9.421875" style="0" customWidth="1"/>
    <col min="6" max="10" width="3.57421875" style="0" customWidth="1"/>
    <col min="11" max="11" width="7.00390625" style="0" customWidth="1"/>
    <col min="12" max="12" width="7.7109375" style="0" customWidth="1"/>
    <col min="13" max="13" width="9.421875" style="0" customWidth="1"/>
  </cols>
  <sheetData>
    <row r="1" spans="1:13" s="1" customFormat="1" ht="21">
      <c r="A1" s="2"/>
      <c r="B1" s="2"/>
      <c r="C1" s="2"/>
      <c r="D1" s="2"/>
      <c r="E1" s="15" t="s">
        <v>2</v>
      </c>
      <c r="F1" s="15"/>
      <c r="G1" s="15"/>
      <c r="H1" s="15"/>
      <c r="I1" s="15"/>
      <c r="J1" s="15"/>
      <c r="K1" s="15"/>
      <c r="L1" s="15"/>
      <c r="M1" s="15"/>
    </row>
    <row r="2" spans="1:13" s="1" customFormat="1" ht="18.75" customHeight="1">
      <c r="A2" s="132" t="s">
        <v>493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s="1" customFormat="1" ht="21" customHeight="1">
      <c r="A3" s="130" t="s">
        <v>3</v>
      </c>
      <c r="B3" s="126" t="s">
        <v>4</v>
      </c>
      <c r="C3" s="120" t="s">
        <v>5</v>
      </c>
      <c r="D3" s="121"/>
      <c r="E3" s="122"/>
      <c r="F3" s="131" t="s">
        <v>1</v>
      </c>
      <c r="G3" s="131"/>
      <c r="H3" s="131"/>
      <c r="I3" s="131"/>
      <c r="J3" s="131"/>
      <c r="K3" s="128" t="s">
        <v>0</v>
      </c>
      <c r="L3" s="133" t="s">
        <v>11</v>
      </c>
      <c r="M3" s="133" t="s">
        <v>12</v>
      </c>
    </row>
    <row r="4" spans="1:13" s="1" customFormat="1" ht="58.5" customHeight="1">
      <c r="A4" s="130"/>
      <c r="B4" s="139"/>
      <c r="C4" s="136"/>
      <c r="D4" s="137"/>
      <c r="E4" s="138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29"/>
      <c r="L4" s="134"/>
      <c r="M4" s="135"/>
    </row>
    <row r="5" spans="1:13" s="1" customFormat="1" ht="15" customHeight="1">
      <c r="A5" s="38">
        <v>1</v>
      </c>
      <c r="B5" s="57">
        <v>15964</v>
      </c>
      <c r="C5" s="66" t="s">
        <v>37</v>
      </c>
      <c r="D5" s="17" t="s">
        <v>494</v>
      </c>
      <c r="E5" s="17" t="s">
        <v>495</v>
      </c>
      <c r="F5" s="4"/>
      <c r="G5" s="4"/>
      <c r="H5" s="4"/>
      <c r="I5" s="4"/>
      <c r="J5" s="4"/>
      <c r="K5" s="3">
        <f aca="true" t="shared" si="0" ref="K5:K19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5" customHeight="1">
      <c r="A6" s="38">
        <v>2</v>
      </c>
      <c r="B6" s="57">
        <v>15965</v>
      </c>
      <c r="C6" s="66" t="s">
        <v>37</v>
      </c>
      <c r="D6" s="17" t="s">
        <v>496</v>
      </c>
      <c r="E6" s="17" t="s">
        <v>497</v>
      </c>
      <c r="F6" s="10"/>
      <c r="G6" s="10"/>
      <c r="H6" s="10"/>
      <c r="I6" s="10"/>
      <c r="J6" s="10"/>
      <c r="K6" s="3">
        <f t="shared" si="0"/>
        <v>0</v>
      </c>
      <c r="L6" s="3" t="str">
        <f aca="true" t="shared" si="1" ref="L6:L19">IF(K6&lt;=3,"0",IF(K6&lt;=7,"1",IF(K6&lt;=11,"2",IF(K6&gt;=12,"3"))))</f>
        <v>0</v>
      </c>
      <c r="M6" s="3" t="str">
        <f aca="true" t="shared" si="2" ref="M6:M15">IF(K6&lt;=3,"ไม่ผ่าน",IF(K6&lt;=7,"ผ่าน",IF(K6&lt;=11,"ดี",IF(K6&gt;=12,"ดีเยี่ยม"))))</f>
        <v>ไม่ผ่าน</v>
      </c>
    </row>
    <row r="7" spans="1:13" s="1" customFormat="1" ht="15" customHeight="1">
      <c r="A7" s="38">
        <v>3</v>
      </c>
      <c r="B7" s="57">
        <v>15966</v>
      </c>
      <c r="C7" s="66" t="s">
        <v>37</v>
      </c>
      <c r="D7" s="17" t="s">
        <v>498</v>
      </c>
      <c r="E7" s="17" t="s">
        <v>499</v>
      </c>
      <c r="F7" s="10"/>
      <c r="G7" s="10"/>
      <c r="H7" s="10"/>
      <c r="I7" s="10"/>
      <c r="J7" s="10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5" customHeight="1">
      <c r="A8" s="38">
        <v>4</v>
      </c>
      <c r="B8" s="57">
        <v>15968</v>
      </c>
      <c r="C8" s="66" t="s">
        <v>37</v>
      </c>
      <c r="D8" s="17" t="s">
        <v>500</v>
      </c>
      <c r="E8" s="17" t="s">
        <v>501</v>
      </c>
      <c r="F8" s="10"/>
      <c r="G8" s="10"/>
      <c r="H8" s="10"/>
      <c r="I8" s="10"/>
      <c r="J8" s="10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5" customHeight="1">
      <c r="A9" s="38">
        <v>5</v>
      </c>
      <c r="B9" s="57">
        <v>15969</v>
      </c>
      <c r="C9" s="66" t="s">
        <v>37</v>
      </c>
      <c r="D9" s="17" t="s">
        <v>502</v>
      </c>
      <c r="E9" s="17" t="s">
        <v>503</v>
      </c>
      <c r="F9" s="10"/>
      <c r="G9" s="10"/>
      <c r="H9" s="10"/>
      <c r="I9" s="10"/>
      <c r="J9" s="10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5" customHeight="1">
      <c r="A10" s="38">
        <v>6</v>
      </c>
      <c r="B10" s="57">
        <v>16015</v>
      </c>
      <c r="C10" s="17" t="s">
        <v>37</v>
      </c>
      <c r="D10" s="17" t="s">
        <v>504</v>
      </c>
      <c r="E10" s="17" t="s">
        <v>505</v>
      </c>
      <c r="F10" s="10"/>
      <c r="G10" s="10"/>
      <c r="H10" s="10"/>
      <c r="I10" s="10"/>
      <c r="J10" s="10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5" customHeight="1">
      <c r="A11" s="39">
        <v>7</v>
      </c>
      <c r="B11" s="57">
        <v>15970</v>
      </c>
      <c r="C11" s="17" t="s">
        <v>46</v>
      </c>
      <c r="D11" s="67" t="s">
        <v>506</v>
      </c>
      <c r="E11" s="18" t="s">
        <v>507</v>
      </c>
      <c r="F11" s="10"/>
      <c r="G11" s="10"/>
      <c r="H11" s="10"/>
      <c r="I11" s="10"/>
      <c r="J11" s="10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5" customHeight="1">
      <c r="A12" s="38">
        <v>8</v>
      </c>
      <c r="B12" s="57">
        <v>15971</v>
      </c>
      <c r="C12" s="17" t="s">
        <v>46</v>
      </c>
      <c r="D12" s="17" t="s">
        <v>508</v>
      </c>
      <c r="E12" s="18" t="s">
        <v>509</v>
      </c>
      <c r="F12" s="10"/>
      <c r="G12" s="10"/>
      <c r="H12" s="10"/>
      <c r="I12" s="10"/>
      <c r="J12" s="10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5" customHeight="1">
      <c r="A13" s="40">
        <v>9</v>
      </c>
      <c r="B13" s="57">
        <v>15972</v>
      </c>
      <c r="C13" s="17" t="s">
        <v>46</v>
      </c>
      <c r="D13" s="17" t="s">
        <v>510</v>
      </c>
      <c r="E13" s="18" t="s">
        <v>511</v>
      </c>
      <c r="F13" s="10"/>
      <c r="G13" s="10"/>
      <c r="H13" s="10"/>
      <c r="I13" s="10"/>
      <c r="J13" s="10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5" customHeight="1">
      <c r="A14" s="38">
        <v>10</v>
      </c>
      <c r="B14" s="57">
        <v>15973</v>
      </c>
      <c r="C14" s="17" t="s">
        <v>46</v>
      </c>
      <c r="D14" s="72" t="s">
        <v>512</v>
      </c>
      <c r="E14" s="73" t="s">
        <v>513</v>
      </c>
      <c r="F14" s="10"/>
      <c r="G14" s="10"/>
      <c r="H14" s="10"/>
      <c r="I14" s="10"/>
      <c r="J14" s="10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5" customHeight="1">
      <c r="A15" s="38">
        <v>11</v>
      </c>
      <c r="B15" s="57">
        <v>15974</v>
      </c>
      <c r="C15" s="68" t="s">
        <v>46</v>
      </c>
      <c r="D15" s="68" t="s">
        <v>514</v>
      </c>
      <c r="E15" s="69" t="s">
        <v>515</v>
      </c>
      <c r="F15" s="10"/>
      <c r="G15" s="10"/>
      <c r="H15" s="10"/>
      <c r="I15" s="10"/>
      <c r="J15" s="10"/>
      <c r="K15" s="3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" customFormat="1" ht="15" customHeight="1">
      <c r="A16" s="38">
        <v>12</v>
      </c>
      <c r="B16" s="57">
        <v>15975</v>
      </c>
      <c r="C16" s="68" t="s">
        <v>46</v>
      </c>
      <c r="D16" s="68" t="s">
        <v>516</v>
      </c>
      <c r="E16" s="69" t="s">
        <v>517</v>
      </c>
      <c r="F16" s="10"/>
      <c r="G16" s="10"/>
      <c r="H16" s="10"/>
      <c r="I16" s="10"/>
      <c r="J16" s="10"/>
      <c r="K16" s="3">
        <f t="shared" si="0"/>
        <v>0</v>
      </c>
      <c r="L16" s="3" t="str">
        <f t="shared" si="1"/>
        <v>0</v>
      </c>
      <c r="M16" s="3" t="str">
        <f>IF(K16&lt;=3,"ไม่ผ่าน",IF(K16&lt;=7,"ผ่าน",IF(K16&lt;=11,"ดี",IF(K16&gt;=12,"ดีเยี่ยม"))))</f>
        <v>ไม่ผ่าน</v>
      </c>
    </row>
    <row r="17" spans="1:13" s="1" customFormat="1" ht="15" customHeight="1">
      <c r="A17" s="38">
        <v>13</v>
      </c>
      <c r="B17" s="57">
        <v>15976</v>
      </c>
      <c r="C17" s="66" t="s">
        <v>46</v>
      </c>
      <c r="D17" s="67" t="s">
        <v>518</v>
      </c>
      <c r="E17" s="92" t="s">
        <v>519</v>
      </c>
      <c r="F17" s="10"/>
      <c r="G17" s="10"/>
      <c r="H17" s="10"/>
      <c r="I17" s="10"/>
      <c r="J17" s="10"/>
      <c r="K17" s="3">
        <f t="shared" si="0"/>
        <v>0</v>
      </c>
      <c r="L17" s="3" t="str">
        <f t="shared" si="1"/>
        <v>0</v>
      </c>
      <c r="M17" s="3" t="str">
        <f>IF(K17&lt;=3,"ไม่ผ่าน",IF(K17&lt;=7,"ผ่าน",IF(K17&lt;=11,"ดี",IF(K17&gt;=12,"ดีเยี่ยม"))))</f>
        <v>ไม่ผ่าน</v>
      </c>
    </row>
    <row r="18" spans="1:13" s="1" customFormat="1" ht="15" customHeight="1">
      <c r="A18" s="38">
        <v>14</v>
      </c>
      <c r="B18" s="57">
        <v>15977</v>
      </c>
      <c r="C18" s="68" t="s">
        <v>46</v>
      </c>
      <c r="D18" s="68" t="s">
        <v>520</v>
      </c>
      <c r="E18" s="68" t="s">
        <v>141</v>
      </c>
      <c r="F18" s="10"/>
      <c r="G18" s="10"/>
      <c r="H18" s="10"/>
      <c r="I18" s="10"/>
      <c r="J18" s="10"/>
      <c r="K18" s="3">
        <f t="shared" si="0"/>
        <v>0</v>
      </c>
      <c r="L18" s="3" t="str">
        <f t="shared" si="1"/>
        <v>0</v>
      </c>
      <c r="M18" s="3" t="str">
        <f>IF(K18&lt;=3,"ไม่ผ่าน",IF(K18&lt;=7,"ผ่าน",IF(K18&lt;=11,"ดี",IF(K18&gt;=12,"ดีเยี่ยม"))))</f>
        <v>ไม่ผ่าน</v>
      </c>
    </row>
    <row r="19" spans="1:13" s="1" customFormat="1" ht="15" customHeight="1">
      <c r="A19" s="38">
        <v>15</v>
      </c>
      <c r="B19" s="57">
        <v>15978</v>
      </c>
      <c r="C19" s="68" t="s">
        <v>46</v>
      </c>
      <c r="D19" s="68" t="s">
        <v>521</v>
      </c>
      <c r="E19" s="68" t="s">
        <v>522</v>
      </c>
      <c r="F19" s="10"/>
      <c r="G19" s="10"/>
      <c r="H19" s="10"/>
      <c r="I19" s="10"/>
      <c r="J19" s="10"/>
      <c r="K19" s="3">
        <f t="shared" si="0"/>
        <v>0</v>
      </c>
      <c r="L19" s="3" t="str">
        <f t="shared" si="1"/>
        <v>0</v>
      </c>
      <c r="M19" s="3" t="str">
        <f>IF(K19&lt;=3,"ไม่ผ่าน",IF(K19&lt;=7,"ผ่าน",IF(K19&lt;=11,"ดี",IF(K19&gt;=12,"ดีเยี่ยม"))))</f>
        <v>ไม่ผ่าน</v>
      </c>
    </row>
    <row r="20" spans="1:13" s="1" customFormat="1" ht="15" customHeight="1">
      <c r="A20" s="20"/>
      <c r="B20" s="57"/>
      <c r="C20" s="68"/>
      <c r="D20" s="68"/>
      <c r="E20" s="68"/>
      <c r="F20" s="10"/>
      <c r="G20" s="10"/>
      <c r="H20" s="10"/>
      <c r="I20" s="10"/>
      <c r="J20" s="10"/>
      <c r="K20" s="3"/>
      <c r="L20" s="3"/>
      <c r="M20" s="3"/>
    </row>
    <row r="21" spans="3:10" s="1" customFormat="1" ht="17.25" customHeight="1">
      <c r="C21" s="1" t="s">
        <v>2</v>
      </c>
      <c r="F21" s="119">
        <f>COUNTIF(L5:L20,3)</f>
        <v>0</v>
      </c>
      <c r="G21" s="119">
        <f>COUNTIF(L5:L20,2)</f>
        <v>0</v>
      </c>
      <c r="H21" s="119">
        <f>COUNTIF(L5:L20,1)</f>
        <v>0</v>
      </c>
      <c r="I21" s="119">
        <f>COUNTIF(L5:L20,0)</f>
        <v>15</v>
      </c>
      <c r="J21" s="5"/>
    </row>
    <row r="22" spans="3:14" s="1" customFormat="1" ht="17.25" customHeight="1">
      <c r="C22" s="1" t="s">
        <v>13</v>
      </c>
      <c r="F22" s="141">
        <f>(F21*100)/15</f>
        <v>0</v>
      </c>
      <c r="G22" s="141"/>
      <c r="H22" s="5"/>
      <c r="I22" s="5"/>
      <c r="J22" s="5"/>
      <c r="K22" s="5" t="s">
        <v>18</v>
      </c>
      <c r="M22" s="48">
        <f>(H21*100)/15</f>
        <v>0</v>
      </c>
      <c r="N22" s="47"/>
    </row>
    <row r="23" spans="3:14" s="1" customFormat="1" ht="17.25" customHeight="1">
      <c r="C23" s="1" t="s">
        <v>14</v>
      </c>
      <c r="F23" s="141">
        <f>(G21*100)/15</f>
        <v>0</v>
      </c>
      <c r="G23" s="141"/>
      <c r="H23" s="5"/>
      <c r="I23" s="5"/>
      <c r="J23" s="5"/>
      <c r="K23" s="5" t="s">
        <v>19</v>
      </c>
      <c r="M23" s="48">
        <f>(I21*100)/15</f>
        <v>100</v>
      </c>
      <c r="N23" s="47"/>
    </row>
    <row r="24" spans="3:10" s="1" customFormat="1" ht="17.25" customHeight="1">
      <c r="C24" s="1" t="s">
        <v>15</v>
      </c>
      <c r="F24" s="5"/>
      <c r="G24" s="5"/>
      <c r="H24" s="5"/>
      <c r="I24" s="1" t="s">
        <v>20</v>
      </c>
      <c r="J24" s="5"/>
    </row>
    <row r="25" spans="3:10" s="1" customFormat="1" ht="17.25" customHeight="1">
      <c r="C25" s="1" t="s">
        <v>16</v>
      </c>
      <c r="F25" s="5"/>
      <c r="G25" s="5"/>
      <c r="H25" s="5"/>
      <c r="I25" s="1" t="s">
        <v>22</v>
      </c>
      <c r="J25" s="5"/>
    </row>
    <row r="26" spans="3:10" s="1" customFormat="1" ht="17.25" customHeight="1">
      <c r="C26" s="1" t="s">
        <v>17</v>
      </c>
      <c r="F26" s="5"/>
      <c r="G26" s="5"/>
      <c r="H26" s="5"/>
      <c r="I26" s="1" t="s">
        <v>21</v>
      </c>
      <c r="J26" s="5"/>
    </row>
    <row r="27" spans="1:13" s="1" customFormat="1" ht="17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1" customFormat="1" ht="17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1" customFormat="1" ht="2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1" customFormat="1" ht="2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s="1" customFormat="1" ht="21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s="1" customFormat="1" ht="21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s="1" customFormat="1" ht="21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s="1" customFormat="1" ht="21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s="1" customFormat="1" ht="21">
      <c r="A35"/>
      <c r="B35"/>
      <c r="C35"/>
      <c r="D35"/>
      <c r="E35"/>
      <c r="F35"/>
      <c r="G35"/>
      <c r="H35"/>
      <c r="I35"/>
      <c r="J35"/>
      <c r="K35"/>
      <c r="L35"/>
      <c r="M35"/>
    </row>
  </sheetData>
  <sheetProtection/>
  <mergeCells count="10">
    <mergeCell ref="F22:G22"/>
    <mergeCell ref="F23:G23"/>
    <mergeCell ref="B3:B4"/>
    <mergeCell ref="C3:E4"/>
    <mergeCell ref="A2:M2"/>
    <mergeCell ref="A3:A4"/>
    <mergeCell ref="F3:J3"/>
    <mergeCell ref="K3:K4"/>
    <mergeCell ref="L3:L4"/>
    <mergeCell ref="M3:M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2021-03-08T05:31:55Z</dcterms:modified>
  <cp:category/>
  <cp:version/>
  <cp:contentType/>
  <cp:contentStatus/>
</cp:coreProperties>
</file>