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80"/>
  </bookViews>
  <sheets>
    <sheet name="601" sheetId="4" r:id="rId1"/>
    <sheet name="602" sheetId="5" r:id="rId2"/>
    <sheet name="603" sheetId="6" r:id="rId3"/>
    <sheet name="604" sheetId="7" r:id="rId4"/>
    <sheet name="605" sheetId="8" r:id="rId5"/>
    <sheet name="606" sheetId="9" r:id="rId6"/>
    <sheet name="607" sheetId="10" r:id="rId7"/>
    <sheet name="608" sheetId="11" r:id="rId8"/>
    <sheet name="609" sheetId="12" r:id="rId9"/>
    <sheet name="610" sheetId="13" r:id="rId10"/>
    <sheet name="611" sheetId="14" r:id="rId11"/>
  </sheets>
  <calcPr calcId="181029"/>
</workbook>
</file>

<file path=xl/calcChain.xml><?xml version="1.0" encoding="utf-8"?>
<calcChain xmlns="http://schemas.openxmlformats.org/spreadsheetml/2006/main">
  <c r="K27" i="7" l="1"/>
  <c r="M27" i="7"/>
  <c r="L27" i="7"/>
  <c r="K19" i="12"/>
  <c r="L19" i="12"/>
  <c r="K20" i="12"/>
  <c r="L20" i="12"/>
  <c r="M20" i="12"/>
  <c r="K21" i="12"/>
  <c r="L21" i="12"/>
  <c r="M21" i="12"/>
  <c r="K22" i="12"/>
  <c r="L22" i="12"/>
  <c r="M22" i="12"/>
  <c r="K23" i="12"/>
  <c r="L23" i="12"/>
  <c r="M23" i="12"/>
  <c r="K24" i="12"/>
  <c r="L24" i="12"/>
  <c r="M24" i="12"/>
  <c r="K25" i="12"/>
  <c r="L25" i="12"/>
  <c r="M25" i="12"/>
  <c r="K26" i="12"/>
  <c r="M26" i="12"/>
  <c r="L26" i="12"/>
  <c r="K27" i="12"/>
  <c r="L27" i="12"/>
  <c r="K28" i="12"/>
  <c r="L28" i="12"/>
  <c r="M28" i="12"/>
  <c r="K29" i="12"/>
  <c r="L29" i="12"/>
  <c r="M29" i="12"/>
  <c r="K30" i="12"/>
  <c r="L30" i="12"/>
  <c r="M30" i="12"/>
  <c r="K39" i="4"/>
  <c r="L39" i="4"/>
  <c r="M39" i="4"/>
  <c r="K40" i="4"/>
  <c r="L40" i="4"/>
  <c r="M40" i="4"/>
  <c r="K32" i="4"/>
  <c r="L32" i="4"/>
  <c r="M32" i="4"/>
  <c r="K33" i="4"/>
  <c r="M33" i="4"/>
  <c r="L33" i="4"/>
  <c r="K34" i="4"/>
  <c r="L34" i="4"/>
  <c r="K35" i="4"/>
  <c r="L35" i="4"/>
  <c r="M35" i="4"/>
  <c r="K36" i="4"/>
  <c r="L36" i="4"/>
  <c r="M36" i="4"/>
  <c r="K23" i="4"/>
  <c r="L23" i="4"/>
  <c r="K24" i="4"/>
  <c r="L24" i="4"/>
  <c r="K25" i="4"/>
  <c r="M25" i="4"/>
  <c r="L25" i="4"/>
  <c r="K26" i="4"/>
  <c r="L26" i="4"/>
  <c r="K27" i="4"/>
  <c r="L27" i="4"/>
  <c r="K28" i="4"/>
  <c r="L28" i="4"/>
  <c r="K29" i="4"/>
  <c r="L29" i="4"/>
  <c r="M29" i="4"/>
  <c r="K30" i="4"/>
  <c r="L30" i="4"/>
  <c r="K31" i="4"/>
  <c r="L31" i="4"/>
  <c r="K37" i="4"/>
  <c r="M37" i="4"/>
  <c r="L37" i="4"/>
  <c r="K38" i="4"/>
  <c r="L38" i="4"/>
  <c r="K41" i="4"/>
  <c r="L41" i="4"/>
  <c r="K13" i="12"/>
  <c r="L13" i="12"/>
  <c r="M13" i="12"/>
  <c r="K14" i="12"/>
  <c r="L14" i="12"/>
  <c r="K15" i="12"/>
  <c r="L15" i="12"/>
  <c r="M15" i="12"/>
  <c r="K16" i="12"/>
  <c r="L16" i="12"/>
  <c r="M16" i="12"/>
  <c r="K17" i="12"/>
  <c r="L17" i="12"/>
  <c r="M17" i="12"/>
  <c r="K18" i="12"/>
  <c r="L18" i="12"/>
  <c r="K32" i="9"/>
  <c r="L32" i="9"/>
  <c r="M32" i="9"/>
  <c r="K33" i="9"/>
  <c r="L33" i="9"/>
  <c r="K34" i="9"/>
  <c r="L34" i="9"/>
  <c r="K35" i="9"/>
  <c r="L35" i="9"/>
  <c r="M35" i="9"/>
  <c r="K31" i="8"/>
  <c r="L31" i="8"/>
  <c r="M31" i="8"/>
  <c r="K7" i="6"/>
  <c r="L7" i="6"/>
  <c r="K8" i="6"/>
  <c r="M8" i="6"/>
  <c r="L8" i="6"/>
  <c r="K9" i="6"/>
  <c r="M9" i="6"/>
  <c r="L9" i="6"/>
  <c r="K10" i="6"/>
  <c r="L10" i="6"/>
  <c r="K11" i="6"/>
  <c r="M11" i="6"/>
  <c r="L11" i="6"/>
  <c r="K12" i="6"/>
  <c r="M12" i="6"/>
  <c r="L12" i="6"/>
  <c r="K13" i="6"/>
  <c r="L13" i="6"/>
  <c r="K14" i="6"/>
  <c r="L14" i="6"/>
  <c r="K15" i="6"/>
  <c r="M15" i="6"/>
  <c r="L15" i="6"/>
  <c r="K16" i="6"/>
  <c r="L16" i="6"/>
  <c r="K17" i="6"/>
  <c r="L17" i="6"/>
  <c r="M17" i="6"/>
  <c r="K18" i="6"/>
  <c r="K19" i="6"/>
  <c r="L19" i="6"/>
  <c r="K20" i="6"/>
  <c r="L20" i="6"/>
  <c r="M20" i="6"/>
  <c r="K21" i="6"/>
  <c r="K22" i="6"/>
  <c r="L22" i="6"/>
  <c r="K23" i="6"/>
  <c r="L23" i="6"/>
  <c r="M23" i="6"/>
  <c r="K24" i="6"/>
  <c r="K25" i="6"/>
  <c r="L25" i="6"/>
  <c r="M25" i="6"/>
  <c r="K26" i="6"/>
  <c r="L26" i="6"/>
  <c r="K27" i="6"/>
  <c r="K28" i="6"/>
  <c r="L28" i="6"/>
  <c r="M28" i="6"/>
  <c r="K29" i="6"/>
  <c r="L29" i="6"/>
  <c r="M29" i="6"/>
  <c r="K30" i="6"/>
  <c r="L30" i="6"/>
  <c r="K17" i="5"/>
  <c r="L17" i="5"/>
  <c r="M17" i="5"/>
  <c r="K18" i="5"/>
  <c r="L18" i="5"/>
  <c r="K19" i="5"/>
  <c r="K20" i="5"/>
  <c r="L20" i="5"/>
  <c r="M20" i="5"/>
  <c r="K21" i="5"/>
  <c r="L21" i="5"/>
  <c r="M21" i="5"/>
  <c r="K22" i="5"/>
  <c r="L22" i="5"/>
  <c r="K23" i="5"/>
  <c r="L23" i="5"/>
  <c r="M23" i="5"/>
  <c r="K24" i="5"/>
  <c r="L24" i="5"/>
  <c r="M24" i="5"/>
  <c r="K25" i="5"/>
  <c r="L25" i="5"/>
  <c r="K26" i="5"/>
  <c r="L26" i="5"/>
  <c r="K27" i="5"/>
  <c r="L27" i="5"/>
  <c r="M27" i="5"/>
  <c r="K28" i="5"/>
  <c r="L28" i="5"/>
  <c r="K29" i="5"/>
  <c r="M29" i="5"/>
  <c r="L29" i="5"/>
  <c r="K30" i="5"/>
  <c r="M30" i="5"/>
  <c r="L30" i="5"/>
  <c r="K32" i="11"/>
  <c r="L32" i="11"/>
  <c r="K33" i="11"/>
  <c r="L33" i="11"/>
  <c r="M33" i="11"/>
  <c r="K34" i="11"/>
  <c r="M34" i="11"/>
  <c r="L34" i="11"/>
  <c r="K29" i="14"/>
  <c r="L29" i="14"/>
  <c r="K30" i="14"/>
  <c r="L30" i="14"/>
  <c r="M30" i="14"/>
  <c r="K31" i="14"/>
  <c r="K32" i="14"/>
  <c r="L32" i="14"/>
  <c r="M32" i="14"/>
  <c r="K33" i="14"/>
  <c r="L33" i="14"/>
  <c r="M33" i="14"/>
  <c r="K34" i="14"/>
  <c r="L34" i="14"/>
  <c r="K35" i="14"/>
  <c r="L35" i="14"/>
  <c r="M35" i="14"/>
  <c r="K36" i="14"/>
  <c r="M36" i="14"/>
  <c r="L36" i="14"/>
  <c r="K37" i="14"/>
  <c r="L37" i="14"/>
  <c r="K38" i="14"/>
  <c r="L38" i="14"/>
  <c r="M38" i="14"/>
  <c r="K39" i="14"/>
  <c r="K40" i="14"/>
  <c r="L40" i="14"/>
  <c r="M40" i="14"/>
  <c r="K16" i="14"/>
  <c r="L16" i="14"/>
  <c r="M16" i="14"/>
  <c r="K17" i="14"/>
  <c r="L17" i="14"/>
  <c r="K18" i="14"/>
  <c r="L18" i="14"/>
  <c r="M18" i="14"/>
  <c r="K19" i="14"/>
  <c r="M19" i="14"/>
  <c r="L19" i="14"/>
  <c r="K20" i="14"/>
  <c r="L20" i="14"/>
  <c r="K21" i="14"/>
  <c r="L21" i="14"/>
  <c r="M21" i="14"/>
  <c r="K22" i="14"/>
  <c r="K23" i="14"/>
  <c r="L23" i="14"/>
  <c r="M23" i="14"/>
  <c r="K24" i="14"/>
  <c r="L24" i="14"/>
  <c r="M24" i="14"/>
  <c r="K25" i="14"/>
  <c r="L25" i="14"/>
  <c r="K26" i="14"/>
  <c r="L26" i="14"/>
  <c r="M26" i="14"/>
  <c r="K27" i="14"/>
  <c r="M27" i="14"/>
  <c r="L27" i="14"/>
  <c r="K28" i="14"/>
  <c r="L28" i="14"/>
  <c r="K6" i="14"/>
  <c r="L6" i="14"/>
  <c r="M6" i="14"/>
  <c r="K7" i="14"/>
  <c r="K8" i="14"/>
  <c r="L8" i="14"/>
  <c r="M8" i="14"/>
  <c r="K9" i="14"/>
  <c r="L9" i="14"/>
  <c r="M9" i="14"/>
  <c r="K10" i="14"/>
  <c r="L10" i="14"/>
  <c r="K11" i="14"/>
  <c r="L11" i="14"/>
  <c r="M11" i="14"/>
  <c r="K12" i="14"/>
  <c r="M12" i="14"/>
  <c r="L12" i="14"/>
  <c r="K13" i="14"/>
  <c r="L13" i="14"/>
  <c r="K14" i="14"/>
  <c r="L14" i="14"/>
  <c r="M14" i="14"/>
  <c r="K15" i="14"/>
  <c r="K5" i="14"/>
  <c r="L5" i="14"/>
  <c r="M5" i="14"/>
  <c r="I28" i="13"/>
  <c r="J28" i="13"/>
  <c r="K28" i="13"/>
  <c r="I29" i="13"/>
  <c r="J29" i="13"/>
  <c r="I16" i="13"/>
  <c r="J16" i="13"/>
  <c r="K16" i="13"/>
  <c r="I17" i="13"/>
  <c r="K17" i="13"/>
  <c r="J17" i="13"/>
  <c r="I18" i="13"/>
  <c r="J18" i="13"/>
  <c r="I19" i="13"/>
  <c r="J19" i="13"/>
  <c r="K19" i="13"/>
  <c r="I20" i="13"/>
  <c r="I21" i="13"/>
  <c r="J21" i="13"/>
  <c r="K21" i="13"/>
  <c r="I22" i="13"/>
  <c r="J22" i="13"/>
  <c r="K22" i="13"/>
  <c r="I23" i="13"/>
  <c r="J23" i="13"/>
  <c r="I24" i="13"/>
  <c r="J24" i="13"/>
  <c r="K24" i="13"/>
  <c r="I25" i="13"/>
  <c r="K25" i="13"/>
  <c r="J25" i="13"/>
  <c r="I26" i="13"/>
  <c r="J26" i="13"/>
  <c r="I27" i="13"/>
  <c r="J27" i="13"/>
  <c r="K27" i="13"/>
  <c r="I6" i="13"/>
  <c r="I7" i="13"/>
  <c r="J7" i="13"/>
  <c r="K7" i="13"/>
  <c r="I8" i="13"/>
  <c r="J8" i="13"/>
  <c r="K8" i="13"/>
  <c r="I9" i="13"/>
  <c r="J9" i="13"/>
  <c r="I10" i="13"/>
  <c r="J10" i="13"/>
  <c r="K10" i="13"/>
  <c r="I11" i="13"/>
  <c r="K11" i="13"/>
  <c r="J11" i="13"/>
  <c r="I12" i="13"/>
  <c r="J12" i="13"/>
  <c r="I13" i="13"/>
  <c r="J13" i="13"/>
  <c r="K13" i="13"/>
  <c r="I14" i="13"/>
  <c r="I15" i="13"/>
  <c r="J15" i="13"/>
  <c r="K15" i="13"/>
  <c r="I5" i="13"/>
  <c r="J5" i="13"/>
  <c r="K5" i="13"/>
  <c r="K6" i="12"/>
  <c r="L6" i="12"/>
  <c r="K7" i="12"/>
  <c r="L7" i="12"/>
  <c r="M7" i="12"/>
  <c r="K8" i="12"/>
  <c r="M8" i="12"/>
  <c r="L8" i="12"/>
  <c r="K9" i="12"/>
  <c r="L9" i="12"/>
  <c r="K10" i="12"/>
  <c r="L10" i="12"/>
  <c r="M10" i="12"/>
  <c r="K11" i="12"/>
  <c r="M11" i="12"/>
  <c r="L11" i="12"/>
  <c r="K12" i="12"/>
  <c r="L12" i="12"/>
  <c r="K5" i="12"/>
  <c r="L5" i="12"/>
  <c r="K28" i="11"/>
  <c r="M28" i="11"/>
  <c r="L28" i="11"/>
  <c r="K29" i="11"/>
  <c r="L29" i="11"/>
  <c r="K30" i="11"/>
  <c r="L30" i="11"/>
  <c r="M30" i="11"/>
  <c r="K31" i="11"/>
  <c r="M31" i="11"/>
  <c r="L31" i="11"/>
  <c r="K17" i="11"/>
  <c r="L17" i="11"/>
  <c r="K18" i="11"/>
  <c r="L18" i="11"/>
  <c r="M18" i="11"/>
  <c r="K19" i="11"/>
  <c r="K20" i="11"/>
  <c r="L20" i="11"/>
  <c r="K21" i="11"/>
  <c r="L21" i="11"/>
  <c r="M21" i="11"/>
  <c r="K22" i="11"/>
  <c r="K23" i="11"/>
  <c r="L23" i="11"/>
  <c r="M23" i="11"/>
  <c r="K24" i="11"/>
  <c r="M24" i="11"/>
  <c r="L24" i="11"/>
  <c r="K25" i="11"/>
  <c r="K26" i="11"/>
  <c r="L26" i="11"/>
  <c r="M26" i="11"/>
  <c r="K27" i="11"/>
  <c r="L27" i="11"/>
  <c r="M27" i="11"/>
  <c r="K6" i="11"/>
  <c r="L6" i="11"/>
  <c r="K7" i="11"/>
  <c r="L7" i="11"/>
  <c r="M7" i="11"/>
  <c r="K8" i="11"/>
  <c r="M8" i="11"/>
  <c r="L8" i="11"/>
  <c r="K9" i="11"/>
  <c r="L9" i="11"/>
  <c r="K10" i="11"/>
  <c r="L10" i="11"/>
  <c r="M10" i="11"/>
  <c r="K11" i="11"/>
  <c r="M11" i="11"/>
  <c r="L11" i="11"/>
  <c r="K12" i="11"/>
  <c r="L12" i="11"/>
  <c r="K13" i="11"/>
  <c r="L13" i="11"/>
  <c r="K14" i="11"/>
  <c r="M14" i="11"/>
  <c r="L14" i="11"/>
  <c r="K15" i="11"/>
  <c r="L15" i="11"/>
  <c r="K16" i="11"/>
  <c r="L16" i="11"/>
  <c r="M16" i="11"/>
  <c r="L5" i="11"/>
  <c r="K5" i="11"/>
  <c r="M5" i="11"/>
  <c r="K33" i="10"/>
  <c r="L33" i="10"/>
  <c r="M33" i="10"/>
  <c r="K19" i="10"/>
  <c r="L19" i="10"/>
  <c r="M19" i="10"/>
  <c r="K20" i="10"/>
  <c r="L20" i="10"/>
  <c r="K21" i="10"/>
  <c r="L21" i="10"/>
  <c r="M21" i="10"/>
  <c r="K22" i="10"/>
  <c r="M22" i="10"/>
  <c r="L22" i="10"/>
  <c r="K23" i="10"/>
  <c r="L23" i="10"/>
  <c r="K24" i="10"/>
  <c r="L24" i="10"/>
  <c r="M24" i="10"/>
  <c r="K25" i="10"/>
  <c r="K26" i="10"/>
  <c r="L26" i="10"/>
  <c r="M26" i="10"/>
  <c r="K27" i="10"/>
  <c r="L27" i="10"/>
  <c r="M27" i="10"/>
  <c r="K28" i="10"/>
  <c r="L28" i="10"/>
  <c r="K29" i="10"/>
  <c r="L29" i="10"/>
  <c r="M29" i="10"/>
  <c r="K30" i="10"/>
  <c r="M30" i="10"/>
  <c r="L30" i="10"/>
  <c r="K31" i="10"/>
  <c r="L31" i="10"/>
  <c r="K32" i="10"/>
  <c r="L32" i="10"/>
  <c r="M32" i="10"/>
  <c r="K6" i="10"/>
  <c r="K7" i="10"/>
  <c r="L7" i="10"/>
  <c r="M7" i="10"/>
  <c r="K8" i="10"/>
  <c r="L8" i="10"/>
  <c r="M8" i="10"/>
  <c r="K9" i="10"/>
  <c r="L9" i="10"/>
  <c r="K10" i="10"/>
  <c r="L10" i="10"/>
  <c r="M10" i="10"/>
  <c r="K11" i="10"/>
  <c r="M11" i="10"/>
  <c r="L11" i="10"/>
  <c r="K12" i="10"/>
  <c r="L12" i="10"/>
  <c r="K13" i="10"/>
  <c r="L13" i="10"/>
  <c r="M13" i="10"/>
  <c r="K14" i="10"/>
  <c r="K15" i="10"/>
  <c r="L15" i="10"/>
  <c r="M15" i="10"/>
  <c r="K16" i="10"/>
  <c r="L16" i="10"/>
  <c r="M16" i="10"/>
  <c r="K17" i="10"/>
  <c r="L17" i="10"/>
  <c r="K18" i="10"/>
  <c r="L18" i="10"/>
  <c r="M18" i="10"/>
  <c r="K5" i="10"/>
  <c r="M5" i="10"/>
  <c r="L5" i="10"/>
  <c r="K18" i="9"/>
  <c r="L18" i="9"/>
  <c r="K19" i="9"/>
  <c r="L19" i="9"/>
  <c r="K20" i="9"/>
  <c r="L20" i="9"/>
  <c r="M20" i="9"/>
  <c r="K21" i="9"/>
  <c r="L21" i="9"/>
  <c r="K22" i="9"/>
  <c r="L22" i="9"/>
  <c r="K23" i="9"/>
  <c r="L23" i="9"/>
  <c r="M23" i="9"/>
  <c r="K24" i="9"/>
  <c r="K25" i="9"/>
  <c r="L25" i="9"/>
  <c r="K26" i="9"/>
  <c r="L26" i="9"/>
  <c r="M26" i="9"/>
  <c r="K27" i="9"/>
  <c r="K28" i="9"/>
  <c r="L28" i="9"/>
  <c r="K29" i="9"/>
  <c r="L29" i="9"/>
  <c r="K30" i="9"/>
  <c r="M30" i="9"/>
  <c r="L30" i="9"/>
  <c r="K31" i="9"/>
  <c r="L31" i="9"/>
  <c r="K6" i="9"/>
  <c r="L6" i="9"/>
  <c r="M6" i="9"/>
  <c r="K7" i="9"/>
  <c r="L7" i="9"/>
  <c r="K8" i="9"/>
  <c r="L8" i="9"/>
  <c r="K9" i="9"/>
  <c r="L9" i="9"/>
  <c r="K10" i="9"/>
  <c r="L10" i="9"/>
  <c r="M10" i="9"/>
  <c r="K11" i="9"/>
  <c r="L11" i="9"/>
  <c r="K12" i="9"/>
  <c r="L12" i="9"/>
  <c r="K13" i="9"/>
  <c r="L13" i="9"/>
  <c r="M13" i="9"/>
  <c r="K14" i="9"/>
  <c r="K15" i="9"/>
  <c r="L15" i="9"/>
  <c r="K16" i="9"/>
  <c r="L16" i="9"/>
  <c r="M16" i="9"/>
  <c r="K17" i="9"/>
  <c r="K5" i="9"/>
  <c r="M5" i="9"/>
  <c r="K19" i="8"/>
  <c r="L19" i="8"/>
  <c r="M19" i="8"/>
  <c r="K20" i="8"/>
  <c r="M20" i="8"/>
  <c r="L20" i="8"/>
  <c r="K21" i="8"/>
  <c r="L21" i="8"/>
  <c r="K22" i="8"/>
  <c r="L22" i="8"/>
  <c r="M22" i="8"/>
  <c r="K23" i="8"/>
  <c r="M23" i="8"/>
  <c r="L23" i="8"/>
  <c r="K24" i="8"/>
  <c r="L24" i="8"/>
  <c r="K25" i="8"/>
  <c r="L25" i="8"/>
  <c r="M25" i="8"/>
  <c r="K26" i="8"/>
  <c r="M26" i="8"/>
  <c r="L26" i="8"/>
  <c r="K27" i="8"/>
  <c r="L27" i="8"/>
  <c r="K28" i="8"/>
  <c r="L28" i="8"/>
  <c r="K29" i="8"/>
  <c r="M29" i="8"/>
  <c r="L29" i="8"/>
  <c r="K30" i="8"/>
  <c r="L30" i="8"/>
  <c r="K6" i="8"/>
  <c r="L6" i="8"/>
  <c r="M6" i="8"/>
  <c r="K7" i="8"/>
  <c r="K8" i="8"/>
  <c r="L8" i="8"/>
  <c r="M8" i="8"/>
  <c r="K9" i="8"/>
  <c r="L9" i="8"/>
  <c r="K10" i="8"/>
  <c r="K11" i="8"/>
  <c r="L11" i="8"/>
  <c r="M11" i="8"/>
  <c r="K12" i="8"/>
  <c r="L12" i="8"/>
  <c r="M12" i="8"/>
  <c r="K13" i="8"/>
  <c r="L13" i="8"/>
  <c r="K14" i="8"/>
  <c r="L14" i="8"/>
  <c r="M14" i="8"/>
  <c r="K15" i="8"/>
  <c r="L15" i="8"/>
  <c r="M15" i="8"/>
  <c r="K16" i="8"/>
  <c r="L16" i="8"/>
  <c r="K17" i="8"/>
  <c r="L17" i="8"/>
  <c r="K18" i="8"/>
  <c r="L18" i="8"/>
  <c r="M18" i="8"/>
  <c r="K5" i="8"/>
  <c r="M5" i="8"/>
  <c r="K20" i="7"/>
  <c r="L20" i="7"/>
  <c r="K21" i="7"/>
  <c r="L21" i="7"/>
  <c r="K22" i="7"/>
  <c r="M22" i="7"/>
  <c r="L22" i="7"/>
  <c r="K23" i="7"/>
  <c r="L23" i="7"/>
  <c r="K24" i="7"/>
  <c r="L24" i="7"/>
  <c r="K25" i="7"/>
  <c r="M25" i="7"/>
  <c r="L25" i="7"/>
  <c r="K26" i="7"/>
  <c r="K6" i="7"/>
  <c r="L6" i="7"/>
  <c r="K7" i="7"/>
  <c r="M7" i="7"/>
  <c r="L7" i="7"/>
  <c r="K8" i="7"/>
  <c r="M8" i="7"/>
  <c r="L8" i="7"/>
  <c r="K9" i="7"/>
  <c r="L9" i="7"/>
  <c r="K10" i="7"/>
  <c r="L10" i="7"/>
  <c r="K11" i="7"/>
  <c r="L11" i="7"/>
  <c r="K12" i="7"/>
  <c r="K13" i="7"/>
  <c r="L13" i="7"/>
  <c r="K14" i="7"/>
  <c r="L14" i="7"/>
  <c r="K15" i="7"/>
  <c r="M15" i="7"/>
  <c r="L15" i="7"/>
  <c r="K16" i="7"/>
  <c r="L16" i="7"/>
  <c r="K17" i="7"/>
  <c r="L17" i="7"/>
  <c r="M17" i="7"/>
  <c r="K18" i="7"/>
  <c r="M18" i="7"/>
  <c r="L18" i="7"/>
  <c r="K19" i="7"/>
  <c r="K5" i="7"/>
  <c r="M5" i="7"/>
  <c r="K6" i="6"/>
  <c r="L6" i="6"/>
  <c r="M6" i="6"/>
  <c r="K31" i="6"/>
  <c r="M31" i="6"/>
  <c r="L31" i="6"/>
  <c r="K32" i="6"/>
  <c r="L32" i="6"/>
  <c r="K33" i="6"/>
  <c r="L33" i="6"/>
  <c r="M33" i="6"/>
  <c r="L5" i="6"/>
  <c r="K5" i="6"/>
  <c r="M5" i="6"/>
  <c r="K15" i="5"/>
  <c r="L15" i="5"/>
  <c r="K16" i="5"/>
  <c r="M16" i="5"/>
  <c r="L16" i="5"/>
  <c r="K6" i="5"/>
  <c r="M6" i="5"/>
  <c r="L6" i="5"/>
  <c r="K7" i="5"/>
  <c r="L7" i="5"/>
  <c r="K8" i="5"/>
  <c r="L8" i="5"/>
  <c r="M8" i="5"/>
  <c r="K9" i="5"/>
  <c r="M9" i="5"/>
  <c r="L9" i="5"/>
  <c r="K10" i="5"/>
  <c r="L10" i="5"/>
  <c r="K11" i="5"/>
  <c r="L11" i="5"/>
  <c r="M11" i="5"/>
  <c r="K12" i="5"/>
  <c r="L12" i="5"/>
  <c r="M12" i="5"/>
  <c r="K13" i="5"/>
  <c r="L13" i="5"/>
  <c r="K14" i="5"/>
  <c r="L14" i="5"/>
  <c r="M14" i="5"/>
  <c r="K5" i="5"/>
  <c r="M5" i="5"/>
  <c r="K14" i="4"/>
  <c r="K15" i="4"/>
  <c r="L15" i="4"/>
  <c r="K16" i="4"/>
  <c r="L16" i="4"/>
  <c r="M16" i="4"/>
  <c r="K17" i="4"/>
  <c r="K18" i="4"/>
  <c r="L18" i="4"/>
  <c r="K19" i="4"/>
  <c r="L19" i="4"/>
  <c r="K20" i="4"/>
  <c r="M20" i="4"/>
  <c r="L20" i="4"/>
  <c r="K21" i="4"/>
  <c r="L21" i="4"/>
  <c r="K22" i="4"/>
  <c r="L22" i="4"/>
  <c r="K6" i="4"/>
  <c r="M6" i="4"/>
  <c r="L6" i="4"/>
  <c r="K7" i="4"/>
  <c r="K8" i="4"/>
  <c r="L8" i="4"/>
  <c r="K9" i="4"/>
  <c r="L9" i="4"/>
  <c r="K10" i="4"/>
  <c r="L10" i="4"/>
  <c r="K11" i="4"/>
  <c r="K12" i="4"/>
  <c r="L12" i="4"/>
  <c r="K13" i="4"/>
  <c r="L13" i="4"/>
  <c r="K5" i="4"/>
  <c r="M5" i="4"/>
  <c r="M9" i="12"/>
  <c r="M13" i="11"/>
  <c r="M20" i="11"/>
  <c r="M15" i="9"/>
  <c r="M11" i="9"/>
  <c r="M7" i="9"/>
  <c r="M29" i="9"/>
  <c r="M25" i="9"/>
  <c r="M17" i="8"/>
  <c r="M9" i="8"/>
  <c r="M28" i="8"/>
  <c r="M24" i="8"/>
  <c r="M24" i="7"/>
  <c r="M21" i="7"/>
  <c r="L5" i="7"/>
  <c r="M14" i="7"/>
  <c r="M6" i="7"/>
  <c r="M15" i="5"/>
  <c r="L5" i="4"/>
  <c r="M8" i="4"/>
  <c r="M10" i="4"/>
  <c r="M9" i="4"/>
  <c r="M5" i="12"/>
  <c r="M18" i="12"/>
  <c r="M14" i="12"/>
  <c r="L5" i="9"/>
  <c r="M12" i="9"/>
  <c r="M9" i="9"/>
  <c r="M22" i="9"/>
  <c r="M19" i="9"/>
  <c r="M33" i="9"/>
  <c r="M20" i="7"/>
  <c r="M30" i="6"/>
  <c r="M22" i="6"/>
  <c r="M14" i="6"/>
  <c r="M13" i="4"/>
  <c r="M23" i="7"/>
  <c r="M10" i="7"/>
  <c r="M11" i="7"/>
  <c r="M10" i="5"/>
  <c r="M7" i="5"/>
  <c r="M26" i="5"/>
  <c r="M22" i="5"/>
  <c r="M18" i="5"/>
  <c r="L5" i="5"/>
  <c r="M10" i="6"/>
  <c r="M26" i="6"/>
  <c r="M41" i="4"/>
  <c r="M31" i="4"/>
  <c r="M28" i="4"/>
  <c r="M27" i="4"/>
  <c r="M24" i="4"/>
  <c r="M23" i="4"/>
  <c r="M22" i="4"/>
  <c r="M19" i="4"/>
  <c r="M38" i="4"/>
  <c r="M30" i="4"/>
  <c r="M26" i="4"/>
  <c r="J20" i="13"/>
  <c r="K20" i="13"/>
  <c r="L17" i="4"/>
  <c r="M17" i="4"/>
  <c r="L12" i="7"/>
  <c r="M12" i="7"/>
  <c r="J14" i="13"/>
  <c r="K14" i="13"/>
  <c r="L22" i="11"/>
  <c r="M22" i="11"/>
  <c r="J6" i="13"/>
  <c r="G30" i="13"/>
  <c r="K33" i="13"/>
  <c r="K6" i="13"/>
  <c r="G32" i="12"/>
  <c r="F32" i="12"/>
  <c r="L19" i="5"/>
  <c r="I33" i="5"/>
  <c r="M36" i="5"/>
  <c r="M19" i="5"/>
  <c r="I32" i="12"/>
  <c r="M35" i="12"/>
  <c r="L14" i="10"/>
  <c r="F36" i="10"/>
  <c r="E38" i="10"/>
  <c r="M14" i="10"/>
  <c r="L25" i="11"/>
  <c r="M25" i="11"/>
  <c r="L7" i="14"/>
  <c r="M7" i="14"/>
  <c r="L24" i="9"/>
  <c r="M24" i="9"/>
  <c r="L19" i="7"/>
  <c r="F30" i="7"/>
  <c r="G32" i="7"/>
  <c r="M19" i="7"/>
  <c r="L27" i="9"/>
  <c r="I37" i="9"/>
  <c r="M40" i="9"/>
  <c r="M27" i="9"/>
  <c r="H32" i="12"/>
  <c r="M34" i="12"/>
  <c r="L22" i="14"/>
  <c r="M22" i="14"/>
  <c r="L15" i="14"/>
  <c r="M15" i="14"/>
  <c r="L10" i="8"/>
  <c r="M10" i="8"/>
  <c r="L25" i="10"/>
  <c r="M25" i="10"/>
  <c r="L39" i="14"/>
  <c r="M39" i="14"/>
  <c r="L24" i="6"/>
  <c r="M24" i="6"/>
  <c r="L7" i="8"/>
  <c r="M7" i="8"/>
  <c r="L21" i="6"/>
  <c r="M21" i="6"/>
  <c r="L26" i="7"/>
  <c r="M26" i="7"/>
  <c r="L6" i="10"/>
  <c r="M6" i="10"/>
  <c r="L7" i="4"/>
  <c r="M7" i="4"/>
  <c r="L14" i="4"/>
  <c r="M14" i="4"/>
  <c r="L17" i="9"/>
  <c r="M17" i="9"/>
  <c r="L31" i="14"/>
  <c r="M31" i="14"/>
  <c r="L18" i="6"/>
  <c r="H34" i="6"/>
  <c r="M36" i="6"/>
  <c r="M18" i="6"/>
  <c r="L14" i="9"/>
  <c r="H37" i="9"/>
  <c r="M39" i="9"/>
  <c r="M14" i="9"/>
  <c r="L11" i="4"/>
  <c r="G42" i="4"/>
  <c r="G45" i="4"/>
  <c r="M11" i="4"/>
  <c r="I36" i="10"/>
  <c r="M39" i="10"/>
  <c r="H36" i="10"/>
  <c r="M38" i="10"/>
  <c r="G36" i="10"/>
  <c r="E39" i="10"/>
  <c r="I36" i="11"/>
  <c r="M39" i="11"/>
  <c r="L19" i="11"/>
  <c r="H36" i="11"/>
  <c r="M38" i="11"/>
  <c r="M19" i="11"/>
  <c r="L27" i="6"/>
  <c r="M27" i="6"/>
  <c r="M12" i="4"/>
  <c r="M13" i="5"/>
  <c r="M13" i="8"/>
  <c r="M9" i="11"/>
  <c r="M29" i="11"/>
  <c r="M18" i="4"/>
  <c r="M15" i="4"/>
  <c r="M13" i="7"/>
  <c r="M30" i="8"/>
  <c r="M27" i="8"/>
  <c r="M28" i="9"/>
  <c r="M12" i="10"/>
  <c r="M31" i="10"/>
  <c r="M23" i="10"/>
  <c r="M15" i="11"/>
  <c r="M12" i="11"/>
  <c r="M17" i="11"/>
  <c r="M12" i="12"/>
  <c r="K12" i="13"/>
  <c r="K26" i="13"/>
  <c r="K18" i="13"/>
  <c r="M13" i="14"/>
  <c r="M28" i="14"/>
  <c r="M20" i="14"/>
  <c r="M37" i="14"/>
  <c r="M29" i="14"/>
  <c r="M19" i="6"/>
  <c r="M16" i="6"/>
  <c r="M13" i="6"/>
  <c r="M21" i="4"/>
  <c r="M16" i="7"/>
  <c r="L5" i="8"/>
  <c r="M32" i="6"/>
  <c r="M9" i="7"/>
  <c r="M16" i="8"/>
  <c r="M21" i="8"/>
  <c r="M8" i="9"/>
  <c r="M31" i="9"/>
  <c r="M18" i="9"/>
  <c r="M17" i="10"/>
  <c r="M9" i="10"/>
  <c r="M28" i="10"/>
  <c r="M20" i="10"/>
  <c r="M6" i="11"/>
  <c r="M6" i="12"/>
  <c r="K9" i="13"/>
  <c r="K23" i="13"/>
  <c r="K29" i="13"/>
  <c r="M10" i="14"/>
  <c r="M25" i="14"/>
  <c r="M17" i="14"/>
  <c r="M34" i="14"/>
  <c r="M32" i="11"/>
  <c r="M28" i="5"/>
  <c r="M25" i="5"/>
  <c r="M7" i="6"/>
  <c r="F34" i="6"/>
  <c r="G36" i="6"/>
  <c r="M21" i="9"/>
  <c r="M34" i="9"/>
  <c r="M34" i="4"/>
  <c r="M27" i="12"/>
  <c r="M19" i="12"/>
  <c r="H30" i="7"/>
  <c r="M32" i="7"/>
  <c r="F33" i="5"/>
  <c r="G35" i="5"/>
  <c r="F42" i="4"/>
  <c r="G44" i="4"/>
  <c r="F36" i="11"/>
  <c r="E38" i="11"/>
  <c r="G33" i="5"/>
  <c r="G36" i="5"/>
  <c r="G36" i="11"/>
  <c r="E39" i="11"/>
  <c r="H42" i="4"/>
  <c r="M44" i="4"/>
  <c r="F34" i="12"/>
  <c r="E34" i="12"/>
  <c r="G37" i="9"/>
  <c r="E40" i="9"/>
  <c r="F37" i="9"/>
  <c r="E39" i="9"/>
  <c r="F35" i="12"/>
  <c r="E35" i="12"/>
  <c r="E30" i="13"/>
  <c r="E33" i="13"/>
  <c r="G30" i="7"/>
  <c r="G33" i="7"/>
  <c r="H33" i="5"/>
  <c r="M35" i="5"/>
  <c r="H34" i="8"/>
  <c r="M36" i="8"/>
  <c r="F34" i="8"/>
  <c r="G36" i="8"/>
  <c r="I34" i="8"/>
  <c r="M37" i="8"/>
  <c r="G34" i="8"/>
  <c r="G37" i="8"/>
  <c r="F30" i="13"/>
  <c r="K32" i="13"/>
  <c r="I30" i="7"/>
  <c r="M33" i="7"/>
  <c r="D30" i="13"/>
  <c r="E32" i="13"/>
  <c r="I34" i="6"/>
  <c r="M37" i="6"/>
  <c r="I42" i="4"/>
  <c r="M45" i="4"/>
  <c r="G34" i="6"/>
  <c r="G37" i="6"/>
</calcChain>
</file>

<file path=xl/sharedStrings.xml><?xml version="1.0" encoding="utf-8"?>
<sst xmlns="http://schemas.openxmlformats.org/spreadsheetml/2006/main" count="1050" uniqueCount="522">
  <si>
    <t>รวม</t>
  </si>
  <si>
    <t>เกณฑ์</t>
  </si>
  <si>
    <t>สรุปผลการประเมินรายชั้นเรียน</t>
  </si>
  <si>
    <t>เลขที่</t>
  </si>
  <si>
    <t>เลขประจำตัว</t>
  </si>
  <si>
    <t>รายชื่อนักเรียน</t>
  </si>
  <si>
    <t>สมรรถนะที่ 1</t>
  </si>
  <si>
    <t>สมรรถนะที่ 2</t>
  </si>
  <si>
    <t>สมรรถนะที่ 3</t>
  </si>
  <si>
    <t>สมรรถนะที่ 4</t>
  </si>
  <si>
    <t>สมรรถนะที่ 5</t>
  </si>
  <si>
    <t>ระดับคุณภาพ</t>
  </si>
  <si>
    <t>ผลการประเมิน</t>
  </si>
  <si>
    <t xml:space="preserve">       ดีเยี่ยม คิดเป็นร้อยละ</t>
  </si>
  <si>
    <t xml:space="preserve">       ดี  คิดเป็นร้อยละ</t>
  </si>
  <si>
    <t>ลงชื่อ.................................ผู้ประเมิน</t>
  </si>
  <si>
    <t>(..............................................)</t>
  </si>
  <si>
    <t xml:space="preserve">              ครูประจำวิชา</t>
  </si>
  <si>
    <t>ผ่าน  คิดเป็นร้อยละ</t>
  </si>
  <si>
    <t>ไม่ผ่าน คิดเป็นร้อยละ</t>
  </si>
  <si>
    <t>ลงชื่อ....................................ผู้อนุมัติ</t>
  </si>
  <si>
    <t>ผู้อำนวยการโรงเรียนสุวรรณภูมิวิทยาลัย</t>
  </si>
  <si>
    <t xml:space="preserve">      (นายเทพรังสรรค์  สุวรรณโท)</t>
  </si>
  <si>
    <t>.</t>
  </si>
  <si>
    <t>ระดับชันมัธยมศึกษาปีที่ 6/9 (ER)  ปีการศึกษา 2563</t>
  </si>
  <si>
    <t>ระดับชันมัธยมศึกษาปีที่ 6/11  ปีการศึกษา 2563</t>
  </si>
  <si>
    <t>ระดับชันมัธยมศึกษาปีที่ 6/1  ปีการศึกษา 2563</t>
  </si>
  <si>
    <t>ระดับชันมัธยมศึกษาปีที่ 6/2  ปีการศึกษา 2563</t>
  </si>
  <si>
    <t>ระดับชันมัธยมศึกษาปีที่ 6/3  ปีการศึกษา 2563</t>
  </si>
  <si>
    <t>ระดับชันมัธยมศึกษาปีที่ 6/4  (DC)  ปีการศึกษา 2564</t>
  </si>
  <si>
    <t>ระดับชันมัธยมศึกษาปีที่ 6/5  (DC)  ปีการศึกษา 2563</t>
  </si>
  <si>
    <t>ระดับชันมัธยมศึกษาปีที่ 6/6  ปีการศึกษา 2563</t>
  </si>
  <si>
    <t>ระดับชันมัธยมศึกษาปีที่ 6/7  ปีการศึกษา 2563</t>
  </si>
  <si>
    <t>ระดับชันมัธยมศึกษาปีที่ 6/8  ปีการศึกษา 2563</t>
  </si>
  <si>
    <t>ระดับชันมัธยมศึกษาปีที่ 6/10  ปีการศึกษา 2563</t>
  </si>
  <si>
    <t>นาย</t>
  </si>
  <si>
    <t>สุรเดช</t>
  </si>
  <si>
    <t>บัวไข</t>
  </si>
  <si>
    <t>อภิเดช</t>
  </si>
  <si>
    <t>นามเพ็ง</t>
  </si>
  <si>
    <t>อลงกรณ์</t>
  </si>
  <si>
    <t>เสริมราษฏร์</t>
  </si>
  <si>
    <t>ธนศักดิ์</t>
  </si>
  <si>
    <t>สุวรรณพันธุ์</t>
  </si>
  <si>
    <t>ณัฐพล</t>
  </si>
  <si>
    <t>ทังโส</t>
  </si>
  <si>
    <t>ศราวุธ</t>
  </si>
  <si>
    <t>โพธิ์ทอง</t>
  </si>
  <si>
    <t>กริชเพชร</t>
  </si>
  <si>
    <t>พานซ้าย</t>
  </si>
  <si>
    <t>สิทธิโชค</t>
  </si>
  <si>
    <t>ยอดสะเทิน</t>
  </si>
  <si>
    <t>ศุภชัย</t>
  </si>
  <si>
    <t>รับพร</t>
  </si>
  <si>
    <t>กิตติคุณ</t>
  </si>
  <si>
    <t>หงห์ศรี</t>
  </si>
  <si>
    <t>วัฒนา</t>
  </si>
  <si>
    <t>บุญชะโด</t>
  </si>
  <si>
    <t>นางสาว</t>
  </si>
  <si>
    <t>กนิษฐา</t>
  </si>
  <si>
    <t>ทั่วทิศ</t>
  </si>
  <si>
    <t>กัญญารัตน์</t>
  </si>
  <si>
    <t>แก้วสมบัติ</t>
  </si>
  <si>
    <t>อติพร</t>
  </si>
  <si>
    <t>มีภูงา</t>
  </si>
  <si>
    <t>ชุตินันท์</t>
  </si>
  <si>
    <t>นามโน</t>
  </si>
  <si>
    <t>รัตนาพร</t>
  </si>
  <si>
    <t>นวนงาม</t>
  </si>
  <si>
    <t>อินทิพร</t>
  </si>
  <si>
    <t>อุ่มกิ่ง</t>
  </si>
  <si>
    <t>พิมพิลัย</t>
  </si>
  <si>
    <t>ทองมาก</t>
  </si>
  <si>
    <t>สุพรรษา</t>
  </si>
  <si>
    <t>จิตตคาม</t>
  </si>
  <si>
    <t>สุวนันท์</t>
  </si>
  <si>
    <t xml:space="preserve">ชื่นเฉลา </t>
  </si>
  <si>
    <t>วิภาดา</t>
  </si>
  <si>
    <t>พูลศรี</t>
  </si>
  <si>
    <t>สมฤทัย</t>
  </si>
  <si>
    <t>ยุทธกิจ</t>
  </si>
  <si>
    <t>อนัญญา</t>
  </si>
  <si>
    <t>พลหลัก</t>
  </si>
  <si>
    <t>สุภานันท์</t>
  </si>
  <si>
    <t>วรรณพันธ์</t>
  </si>
  <si>
    <t>คุณัญญา</t>
  </si>
  <si>
    <t>เกษรา</t>
  </si>
  <si>
    <t>ฉัตรชนก</t>
  </si>
  <si>
    <t>สุวรรณพันธ์</t>
  </si>
  <si>
    <t>น้ำฝน</t>
  </si>
  <si>
    <t>บุตรฮาด</t>
  </si>
  <si>
    <t>มุณีภรณ์</t>
  </si>
  <si>
    <t>เมืองสองชั้น</t>
  </si>
  <si>
    <t>สุพัตรา</t>
  </si>
  <si>
    <t>น้อยห้างหว้า</t>
  </si>
  <si>
    <t>อรนิภา</t>
  </si>
  <si>
    <t>นามมะณี</t>
  </si>
  <si>
    <t>ภณิดา</t>
  </si>
  <si>
    <t>จ่ายก</t>
  </si>
  <si>
    <t>วรานุช</t>
  </si>
  <si>
    <t>สุทธิธรรม</t>
  </si>
  <si>
    <t>สมัญญา</t>
  </si>
  <si>
    <t>คำหวล</t>
  </si>
  <si>
    <t>อรพรรณ</t>
  </si>
  <si>
    <t>บุญขันธ์</t>
  </si>
  <si>
    <t>อิสริยาภรณ์</t>
  </si>
  <si>
    <t>รวินท์วัฒน์</t>
  </si>
  <si>
    <t>หอมภูงา</t>
  </si>
  <si>
    <t>มินตรา</t>
  </si>
  <si>
    <t>แก่นจำปา</t>
  </si>
  <si>
    <t>พิษณุพงศ์</t>
  </si>
  <si>
    <t>นนตะพันธ์</t>
  </si>
  <si>
    <t>เรือนขวัญ</t>
  </si>
  <si>
    <t>จันทร์ศิริ</t>
  </si>
  <si>
    <t>หทัยภัทร</t>
  </si>
  <si>
    <t>คำสวาสดิ์</t>
  </si>
  <si>
    <t>อนันตญา</t>
  </si>
  <si>
    <t>มะกอกนา</t>
  </si>
  <si>
    <t>อภิญญา</t>
  </si>
  <si>
    <t>พัดโท</t>
  </si>
  <si>
    <t>อังติดาลักษณ์</t>
  </si>
  <si>
    <t>บุตรชาติ</t>
  </si>
  <si>
    <t>ผลิกา</t>
  </si>
  <si>
    <t>ห้วยทราย</t>
  </si>
  <si>
    <t>มาริษา</t>
  </si>
  <si>
    <t>วงค์เสนา</t>
  </si>
  <si>
    <t>สถิตย์</t>
  </si>
  <si>
    <t>ถุงน้ำคำ</t>
  </si>
  <si>
    <t>อภิสิทธิ์</t>
  </si>
  <si>
    <t>พลภูงา</t>
  </si>
  <si>
    <t>ธีรภัทร</t>
  </si>
  <si>
    <t>มีสนาม</t>
  </si>
  <si>
    <t>พีรพล</t>
  </si>
  <si>
    <t>วงค์หินกอง</t>
  </si>
  <si>
    <t>เรืองศักดิ์</t>
  </si>
  <si>
    <t xml:space="preserve">ศรีวงศ์ </t>
  </si>
  <si>
    <t>สัมฤทธิ์</t>
  </si>
  <si>
    <t>วงษ์คำ</t>
  </si>
  <si>
    <t>สุรวุฒิ</t>
  </si>
  <si>
    <t>สืบเมฆ</t>
  </si>
  <si>
    <t>ยุทธการ</t>
  </si>
  <si>
    <t>พรรษา</t>
  </si>
  <si>
    <t>ปริวัตร</t>
  </si>
  <si>
    <t>มูลรัตน์</t>
  </si>
  <si>
    <t>พีรภัทร</t>
  </si>
  <si>
    <t>ศรีบุญมี</t>
  </si>
  <si>
    <t>ภานุพงษ์</t>
  </si>
  <si>
    <t>มาสี</t>
  </si>
  <si>
    <t>ชนาธิป</t>
  </si>
  <si>
    <t>พรมวรรณ</t>
  </si>
  <si>
    <t>ธนพงษ์</t>
  </si>
  <si>
    <t>ลีสองชั้น</t>
  </si>
  <si>
    <t>จักรพรรดิ</t>
  </si>
  <si>
    <t>จำปางาม</t>
  </si>
  <si>
    <t>ณัฐวุฒิ</t>
  </si>
  <si>
    <t>ศรีคำภา</t>
  </si>
  <si>
    <t>กิตติธัช</t>
  </si>
  <si>
    <t>ศิริสัตย์</t>
  </si>
  <si>
    <t>อชิตพล</t>
  </si>
  <si>
    <t>พันชารี</t>
  </si>
  <si>
    <t>อติชาติ</t>
  </si>
  <si>
    <t>หุนสุวงศ์</t>
  </si>
  <si>
    <t>ธีรพล</t>
  </si>
  <si>
    <t>อุโคตร</t>
  </si>
  <si>
    <t>พรรภษา</t>
  </si>
  <si>
    <t>อัญญโพธิ์</t>
  </si>
  <si>
    <t>ปิ่นมณี</t>
  </si>
  <si>
    <t>กุหลาบ</t>
  </si>
  <si>
    <t>วันทนา</t>
  </si>
  <si>
    <t>สีกรม</t>
  </si>
  <si>
    <t>ศิริกานต์</t>
  </si>
  <si>
    <t>ด่านซ้าย</t>
  </si>
  <si>
    <t>สิริรุ้งสกุล</t>
  </si>
  <si>
    <t>ศิริวัฒน์</t>
  </si>
  <si>
    <t>สายเชื้อ</t>
  </si>
  <si>
    <t>อมรรัตน์</t>
  </si>
  <si>
    <t>บุตรหนองหว้า</t>
  </si>
  <si>
    <t>วิภาวดี</t>
  </si>
  <si>
    <t>เชิบรัมย์</t>
  </si>
  <si>
    <t>ญาณวดี</t>
  </si>
  <si>
    <t>ศรีอาจ</t>
  </si>
  <si>
    <t>ปนัดดา</t>
  </si>
  <si>
    <t>สารบรรณ</t>
  </si>
  <si>
    <t>กฤตนู</t>
  </si>
  <si>
    <t>ศิริหนองหว้า</t>
  </si>
  <si>
    <t>ณภัทร</t>
  </si>
  <si>
    <t>มูลวันดี</t>
  </si>
  <si>
    <t>รัชชานนท์</t>
  </si>
  <si>
    <t xml:space="preserve">เภาพาส </t>
  </si>
  <si>
    <t>ชินวุฒิ</t>
  </si>
  <si>
    <t>เจริญสุข</t>
  </si>
  <si>
    <t>วิชานนท์</t>
  </si>
  <si>
    <t xml:space="preserve">พลหินกอง </t>
  </si>
  <si>
    <t>ปฎิพัทธ์</t>
  </si>
  <si>
    <t>เภาสระคู</t>
  </si>
  <si>
    <t>อัมรัตน์</t>
  </si>
  <si>
    <t xml:space="preserve">พูลกลาง </t>
  </si>
  <si>
    <t>เกียรติศักดิ์</t>
  </si>
  <si>
    <t xml:space="preserve">ดิษฐ์วิเศษ </t>
  </si>
  <si>
    <t>ณรังสรรค์</t>
  </si>
  <si>
    <t>โทขันธ์</t>
  </si>
  <si>
    <t>พงษ์เพชร</t>
  </si>
  <si>
    <t xml:space="preserve">สุดธี </t>
  </si>
  <si>
    <t>ศรีมงคุณ</t>
  </si>
  <si>
    <t>วิไลพร</t>
  </si>
  <si>
    <t>ตาสระคู</t>
  </si>
  <si>
    <t>ณัฐวรรณ</t>
  </si>
  <si>
    <t>ศรีโชติ</t>
  </si>
  <si>
    <t>ศิริพร</t>
  </si>
  <si>
    <t xml:space="preserve">อ่างคำ </t>
  </si>
  <si>
    <t>สุรีรักษ์</t>
  </si>
  <si>
    <t>ชูสระคู</t>
  </si>
  <si>
    <t>ธิดารัตน์</t>
  </si>
  <si>
    <t>คงชะเวท</t>
  </si>
  <si>
    <t>ทิพย์วารี</t>
  </si>
  <si>
    <t>พินิจสอน</t>
  </si>
  <si>
    <t>พรนภา</t>
  </si>
  <si>
    <t>ภารสงวน</t>
  </si>
  <si>
    <t>ฌานุพงษ์</t>
  </si>
  <si>
    <t>สังข์ทอง</t>
  </si>
  <si>
    <t>นามบุตร</t>
  </si>
  <si>
    <t>กิตติวรรณ</t>
  </si>
  <si>
    <t>บวงเพ็ชร์</t>
  </si>
  <si>
    <t>จักรกฤษณ์</t>
  </si>
  <si>
    <t>เวียงคำ</t>
  </si>
  <si>
    <t>พงศกร</t>
  </si>
  <si>
    <t xml:space="preserve">เมืองพลงาม </t>
  </si>
  <si>
    <t>กิตติพศ</t>
  </si>
  <si>
    <t>อนันตัง</t>
  </si>
  <si>
    <t>พิษณุ</t>
  </si>
  <si>
    <t>เศษบุบผา</t>
  </si>
  <si>
    <t>สุวัฒน์</t>
  </si>
  <si>
    <t xml:space="preserve">พลาด </t>
  </si>
  <si>
    <t>พีรัชชัย</t>
  </si>
  <si>
    <t xml:space="preserve">ดาทอง </t>
  </si>
  <si>
    <t>วัทธิกร</t>
  </si>
  <si>
    <t>สระแก้ว</t>
  </si>
  <si>
    <t>ธนาวุฒิ</t>
  </si>
  <si>
    <t>คำสาย</t>
  </si>
  <si>
    <t>พัลลภ</t>
  </si>
  <si>
    <t>ผาน้ำคำ</t>
  </si>
  <si>
    <t>เอกรัตน์</t>
  </si>
  <si>
    <t>สัตตัง</t>
  </si>
  <si>
    <t>ทิพยาภรณ์</t>
  </si>
  <si>
    <t>ทองไชย</t>
  </si>
  <si>
    <t>พนิดา</t>
  </si>
  <si>
    <t>มนทอง</t>
  </si>
  <si>
    <t>ศรุตา</t>
  </si>
  <si>
    <t>ยิ่งอินทร์</t>
  </si>
  <si>
    <t>พลอย</t>
  </si>
  <si>
    <t>ชัยหนองบัว</t>
  </si>
  <si>
    <t>พัชรินทร์</t>
  </si>
  <si>
    <t>ขันติวงค์</t>
  </si>
  <si>
    <t>ปาริชาติ</t>
  </si>
  <si>
    <t>สรสาร</t>
  </si>
  <si>
    <t>มุทิตา</t>
  </si>
  <si>
    <t>วงศ์หนองหว้า</t>
  </si>
  <si>
    <t>สุริวรรณ</t>
  </si>
  <si>
    <t>วันภูงา</t>
  </si>
  <si>
    <t>จินตนา</t>
  </si>
  <si>
    <t>สิงห์นันท์</t>
  </si>
  <si>
    <t>ดวงฤดี</t>
  </si>
  <si>
    <t>สีโครต</t>
  </si>
  <si>
    <t>อภิวัฒน์</t>
  </si>
  <si>
    <t>จันทร์สำโรง</t>
  </si>
  <si>
    <t>เมธพนธ์</t>
  </si>
  <si>
    <t xml:space="preserve">ชมภูผิว </t>
  </si>
  <si>
    <t>สุริยา</t>
  </si>
  <si>
    <t>หนองประทุม</t>
  </si>
  <si>
    <t xml:space="preserve">สมบูรณ์ </t>
  </si>
  <si>
    <t>ณัชพล</t>
  </si>
  <si>
    <t>อาสา</t>
  </si>
  <si>
    <t>นวพล</t>
  </si>
  <si>
    <t>ทรงกลด</t>
  </si>
  <si>
    <t>ศรีประสาร</t>
  </si>
  <si>
    <t>ธนาทร</t>
  </si>
  <si>
    <t>อ่อนพิมพ์</t>
  </si>
  <si>
    <t>พงศ์นรินทร์</t>
  </si>
  <si>
    <t>ผาตากเเดด</t>
  </si>
  <si>
    <t>วาสนาม</t>
  </si>
  <si>
    <t>ณัฐริญา</t>
  </si>
  <si>
    <t xml:space="preserve">สีชื่น </t>
  </si>
  <si>
    <t>นิภากร</t>
  </si>
  <si>
    <t>สุระโส</t>
  </si>
  <si>
    <t>วิชุดา</t>
  </si>
  <si>
    <t>ประหยัดสิน</t>
  </si>
  <si>
    <t>ขวัญชนก</t>
  </si>
  <si>
    <t>อังคุระษี</t>
  </si>
  <si>
    <t>ชลิตา</t>
  </si>
  <si>
    <t>คำตั้ว</t>
  </si>
  <si>
    <t>นันทนี</t>
  </si>
  <si>
    <t xml:space="preserve">สีโล </t>
  </si>
  <si>
    <t>ศรัญญา</t>
  </si>
  <si>
    <t xml:space="preserve">สุวรรณศรี </t>
  </si>
  <si>
    <t>อุษณีย์</t>
  </si>
  <si>
    <t>ศิรินภา</t>
  </si>
  <si>
    <t>พลอาษา</t>
  </si>
  <si>
    <t>จันทพร</t>
  </si>
  <si>
    <t>สวนมอญ</t>
  </si>
  <si>
    <t>ขวัญจิรา</t>
  </si>
  <si>
    <t>เสาสุวรรณ์</t>
  </si>
  <si>
    <t>วธิดา</t>
  </si>
  <si>
    <t>บุญศรี</t>
  </si>
  <si>
    <t>ศิรินทรา</t>
  </si>
  <si>
    <t>บุดสีเมือง</t>
  </si>
  <si>
    <t>ภานุมาส</t>
  </si>
  <si>
    <t>สุขสุพรรณ</t>
  </si>
  <si>
    <t>ทิพวรรณ</t>
  </si>
  <si>
    <t>วันโน</t>
  </si>
  <si>
    <t>แก้วเกล้า</t>
  </si>
  <si>
    <t>จันทร์หนองหว้า</t>
  </si>
  <si>
    <t>จารุณี</t>
  </si>
  <si>
    <t>กุดเหลา</t>
  </si>
  <si>
    <t>จิรายุทธ</t>
  </si>
  <si>
    <t>พันสำโรง</t>
  </si>
  <si>
    <t>หงษ์หนองหว้า</t>
  </si>
  <si>
    <t>ยุทธพิชัย</t>
  </si>
  <si>
    <t>แสนคำ</t>
  </si>
  <si>
    <t>สุวิทย์</t>
  </si>
  <si>
    <t>ดีพลงาม</t>
  </si>
  <si>
    <t>ธีรพัฒน์</t>
  </si>
  <si>
    <t>พรหมหงษ์</t>
  </si>
  <si>
    <t>ธีรวุฒิ</t>
  </si>
  <si>
    <t>ปาโสม</t>
  </si>
  <si>
    <t xml:space="preserve">เอมอร  </t>
  </si>
  <si>
    <t>น้อยศรีภูมิ</t>
  </si>
  <si>
    <t>จีวนันท์</t>
  </si>
  <si>
    <t>วันชฎาพร</t>
  </si>
  <si>
    <t>ไชยโคตร</t>
  </si>
  <si>
    <t>เบญจวรรณ</t>
  </si>
  <si>
    <t>คำสงค์</t>
  </si>
  <si>
    <t>ปัณณธร</t>
  </si>
  <si>
    <t>แสงเทียน</t>
  </si>
  <si>
    <t>กชกร</t>
  </si>
  <si>
    <t>เกษมสุข</t>
  </si>
  <si>
    <t>เกตุสุดา</t>
  </si>
  <si>
    <t>สมอาษา</t>
  </si>
  <si>
    <t>วรรณกานต์</t>
  </si>
  <si>
    <t>ภูผาหลวง</t>
  </si>
  <si>
    <t>วิยะดา</t>
  </si>
  <si>
    <t>สอนภูงา</t>
  </si>
  <si>
    <t>ไกรกลาง</t>
  </si>
  <si>
    <t>จำปาคำ</t>
  </si>
  <si>
    <t>ทองดอนดู่</t>
  </si>
  <si>
    <t>สิรินภา</t>
  </si>
  <si>
    <t>คำสิงห์</t>
  </si>
  <si>
    <t>มธุรดา</t>
  </si>
  <si>
    <t xml:space="preserve">มูลลา </t>
  </si>
  <si>
    <t>วนิดา</t>
  </si>
  <si>
    <t>ภาคะ</t>
  </si>
  <si>
    <t>วาสนา</t>
  </si>
  <si>
    <t>แซ่คู</t>
  </si>
  <si>
    <t>ทิพยดา</t>
  </si>
  <si>
    <t>ใจดี</t>
  </si>
  <si>
    <t>อารยา</t>
  </si>
  <si>
    <t>ยืนยั่ง</t>
  </si>
  <si>
    <t>นริศรา</t>
  </si>
  <si>
    <t>นุชิต</t>
  </si>
  <si>
    <t>กนกวรรณ</t>
  </si>
  <si>
    <t>ซุยคง</t>
  </si>
  <si>
    <t xml:space="preserve">พิมพ์พิไล </t>
  </si>
  <si>
    <t>แคนชัยภูมิ</t>
  </si>
  <si>
    <t>พัชราภา</t>
  </si>
  <si>
    <t xml:space="preserve">พลเรือง </t>
  </si>
  <si>
    <t>ธวัชชัย</t>
  </si>
  <si>
    <t>ละครรำ</t>
  </si>
  <si>
    <t>สุจิตรา</t>
  </si>
  <si>
    <t>สาโดด</t>
  </si>
  <si>
    <t>ธนายุทธ</t>
  </si>
  <si>
    <t>ไชยศรีรัมย์</t>
  </si>
  <si>
    <t>วรัญญู</t>
  </si>
  <si>
    <t>คำมณี</t>
  </si>
  <si>
    <t>ปิยะพงษ์</t>
  </si>
  <si>
    <t>มีสำโรง</t>
  </si>
  <si>
    <t>นวพร</t>
  </si>
  <si>
    <t>ดีสองชั้น</t>
  </si>
  <si>
    <t>ปรายฟ้า</t>
  </si>
  <si>
    <t>ชุมวรรณ</t>
  </si>
  <si>
    <t>จีระวรรณ</t>
  </si>
  <si>
    <t>แสวงผล</t>
  </si>
  <si>
    <t>อทิตยา</t>
  </si>
  <si>
    <t>ศรีรัตนพันธ์</t>
  </si>
  <si>
    <t>อรัญญา</t>
  </si>
  <si>
    <t>ผลาผล</t>
  </si>
  <si>
    <t>เอื้ออารี</t>
  </si>
  <si>
    <t>เครือแวงมล</t>
  </si>
  <si>
    <t>ปิยะดา</t>
  </si>
  <si>
    <t>เมืองศิริ</t>
  </si>
  <si>
    <t>จิตรกัญญา</t>
  </si>
  <si>
    <t>ศรีภูงา</t>
  </si>
  <si>
    <t>ศศิธร</t>
  </si>
  <si>
    <t>น้ำคำ</t>
  </si>
  <si>
    <t>สุขเจริญ</t>
  </si>
  <si>
    <t>วรรณวิสา</t>
  </si>
  <si>
    <t>หนองทุ่ม</t>
  </si>
  <si>
    <t>ปรารถนา</t>
  </si>
  <si>
    <t>สอนสัตย์</t>
  </si>
  <si>
    <t>เครือหงษ์</t>
  </si>
  <si>
    <t>ธวัลรัตน์</t>
  </si>
  <si>
    <t>พิมพานิชย์</t>
  </si>
  <si>
    <t>สุภารัตน์</t>
  </si>
  <si>
    <t>วรนุช</t>
  </si>
  <si>
    <t>ยินทรัพย์</t>
  </si>
  <si>
    <t>พัชราวีย์</t>
  </si>
  <si>
    <t>คงพันธ์</t>
  </si>
  <si>
    <t>ลดาวรรณ</t>
  </si>
  <si>
    <t>ธวัลหทัย</t>
  </si>
  <si>
    <t>เพินภูเขียว</t>
  </si>
  <si>
    <t>บุษยามาศ</t>
  </si>
  <si>
    <t>ธิภาศรี</t>
  </si>
  <si>
    <t>จิตรานุช</t>
  </si>
  <si>
    <t>ลลิตา</t>
  </si>
  <si>
    <t>บุญเบ้า</t>
  </si>
  <si>
    <t>อริสา</t>
  </si>
  <si>
    <t>โนนกระโทก</t>
  </si>
  <si>
    <t>พงศ์ภรณ์</t>
  </si>
  <si>
    <t>บุดดาวัน</t>
  </si>
  <si>
    <t>ศุภกฤต</t>
  </si>
  <si>
    <t xml:space="preserve">บุตรสีมาตย์ </t>
  </si>
  <si>
    <t>ทองคูณ</t>
  </si>
  <si>
    <t>สิทธิธรรม</t>
  </si>
  <si>
    <t>นรากร</t>
  </si>
  <si>
    <t>กลีบจำปี</t>
  </si>
  <si>
    <t>สุธิพงศ์</t>
  </si>
  <si>
    <t>โอสระคู</t>
  </si>
  <si>
    <t>สัตย์ซ้ำ</t>
  </si>
  <si>
    <t>ศิริชัย</t>
  </si>
  <si>
    <t xml:space="preserve">ลุนรัตน์ </t>
  </si>
  <si>
    <t>ธราดล</t>
  </si>
  <si>
    <t xml:space="preserve">พลภูงา </t>
  </si>
  <si>
    <t>พิทยากร</t>
  </si>
  <si>
    <t>คันทัพไทย</t>
  </si>
  <si>
    <t>ณัฐณิชา</t>
  </si>
  <si>
    <t>แสนชมภู</t>
  </si>
  <si>
    <t>ทิพรัตน์</t>
  </si>
  <si>
    <t>บุตรราช</t>
  </si>
  <si>
    <t>ศิริณญา</t>
  </si>
  <si>
    <t>สีเหลือง</t>
  </si>
  <si>
    <t>สรัลรัตน์</t>
  </si>
  <si>
    <t>กรรษา</t>
  </si>
  <si>
    <t>อรนาฏ</t>
  </si>
  <si>
    <t>โลเกตุ</t>
  </si>
  <si>
    <t>ศรีหานาม</t>
  </si>
  <si>
    <t>เกวลิน</t>
  </si>
  <si>
    <t>พลดอน</t>
  </si>
  <si>
    <t>อัญธิมา</t>
  </si>
  <si>
    <t>โยธาจันทร์</t>
  </si>
  <si>
    <t>ศรีบัวไทย</t>
  </si>
  <si>
    <t>มานิตา</t>
  </si>
  <si>
    <t>จริยา</t>
  </si>
  <si>
    <t>สุภาวดี</t>
  </si>
  <si>
    <t>มณีกัลย์</t>
  </si>
  <si>
    <t>ทิพย์วรรณ</t>
  </si>
  <si>
    <t>ทองทิพย์</t>
  </si>
  <si>
    <t>เฟื่องฟ้า</t>
  </si>
  <si>
    <t>งามเพราะ</t>
  </si>
  <si>
    <t>ผกาวรรณ</t>
  </si>
  <si>
    <t>สุนทรวรพจน์</t>
  </si>
  <si>
    <t>จุฑารัตน์</t>
  </si>
  <si>
    <t>มาลำโกน</t>
  </si>
  <si>
    <t>อภิษฎา</t>
  </si>
  <si>
    <t>คำแสน</t>
  </si>
  <si>
    <t>อภิษฐา</t>
  </si>
  <si>
    <t>กติกา</t>
  </si>
  <si>
    <t>วงศ์มาศ</t>
  </si>
  <si>
    <t>สุวรรณา</t>
  </si>
  <si>
    <t>หนองหิน</t>
  </si>
  <si>
    <t>จุฑาศิริ</t>
  </si>
  <si>
    <t>สาระกุล</t>
  </si>
  <si>
    <t>ชลธิชา</t>
  </si>
  <si>
    <t>เศษโฐ</t>
  </si>
  <si>
    <t>กันตชาติ</t>
  </si>
  <si>
    <t>เชื้อสระคู</t>
  </si>
  <si>
    <t>คณิศร</t>
  </si>
  <si>
    <t>ลาวัลย์</t>
  </si>
  <si>
    <t>ธนโชค</t>
  </si>
  <si>
    <t>สังเขต</t>
  </si>
  <si>
    <t>นราธร</t>
  </si>
  <si>
    <t>แก้วโพนงาม</t>
  </si>
  <si>
    <t>ปภิณวิช</t>
  </si>
  <si>
    <t>จันทราประภาพ</t>
  </si>
  <si>
    <t>พีรภพ</t>
  </si>
  <si>
    <t>ชิณสิทธิ์</t>
  </si>
  <si>
    <t>เมฆา</t>
  </si>
  <si>
    <t>นามสิมมา</t>
  </si>
  <si>
    <t>ขวัญพัฒน์</t>
  </si>
  <si>
    <t>ศรีบุญจันทร์</t>
  </si>
  <si>
    <t>อภิชาติ</t>
  </si>
  <si>
    <t>สุนทรบุญ</t>
  </si>
  <si>
    <t>ศุภนิมิต</t>
  </si>
  <si>
    <t>บวรรัตนกุล</t>
  </si>
  <si>
    <t>จารุวรรณ</t>
  </si>
  <si>
    <t>ยมรัตน์</t>
  </si>
  <si>
    <t>นฤมล</t>
  </si>
  <si>
    <t>ประสงค์ใด</t>
  </si>
  <si>
    <t>นิภาภรณ์</t>
  </si>
  <si>
    <t>ปพิชญา</t>
  </si>
  <si>
    <t>แสงกูล</t>
  </si>
  <si>
    <t>ปรางทิพย์</t>
  </si>
  <si>
    <t>สาระคู</t>
  </si>
  <si>
    <t>ปิยธิดา</t>
  </si>
  <si>
    <t>กิ่งมาลา</t>
  </si>
  <si>
    <t>พรไพลิน</t>
  </si>
  <si>
    <t>เปรียงพรหม</t>
  </si>
  <si>
    <t>เพชรา</t>
  </si>
  <si>
    <t>กัญญาคำ</t>
  </si>
  <si>
    <t>เพียงนภา</t>
  </si>
  <si>
    <t>ภาระเวช</t>
  </si>
  <si>
    <t>รัศมี</t>
  </si>
  <si>
    <t>ศรีคำมี</t>
  </si>
  <si>
    <t>วชิราภรณ์</t>
  </si>
  <si>
    <t>สุดชารี</t>
  </si>
  <si>
    <t>วรัญญา</t>
  </si>
  <si>
    <t>สุชาดา</t>
  </si>
  <si>
    <t>ผาสวาสดิ์</t>
  </si>
  <si>
    <t>นางสาวอมิตดา กลิ่นฟุ้ง</t>
  </si>
  <si>
    <t>อมิตดา</t>
  </si>
  <si>
    <t>กลิ่นฟุ้ง</t>
  </si>
  <si>
    <t>อาริสา</t>
  </si>
  <si>
    <t>เชิงหอม</t>
  </si>
  <si>
    <t>อารียา</t>
  </si>
  <si>
    <t>นิยม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</si>
</sst>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6" x14ac:knownFonts="1">
    <font>
      <sz val="11"/>
      <color theme="1"/>
      <name val="Calibri"/>
      <family val="2"/>
      <scheme val="minor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4"/>
      <name val="TH SarabunPSK"/>
      <family val="2"/>
    </font>
    <font>
      <sz val="13"/>
      <color indexed="8"/>
      <name val="AngsanaUPC"/>
      <family val="1"/>
    </font>
    <font>
      <sz val="10"/>
      <name val="Arial"/>
      <family val="2"/>
    </font>
    <font>
      <sz val="13"/>
      <name val="TH SarabunPSK"/>
      <family val="2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Angsana New"/>
      <family val="1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0"/>
      <name val="Angsana New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7">
    <xf numFmtId="0" fontId="0" fillId="0" borderId="0" xfId="0"/>
    <xf numFmtId="0" fontId="7" fillId="0" borderId="0" xfId="0" applyFont="1"/>
    <xf numFmtId="0" fontId="8" fillId="0" borderId="0" xfId="0" applyFont="1"/>
    <xf numFmtId="2" fontId="9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center" vertical="top"/>
    </xf>
    <xf numFmtId="1" fontId="8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 readingOrder="1"/>
    </xf>
    <xf numFmtId="0" fontId="7" fillId="0" borderId="0" xfId="0" applyFont="1" applyAlignment="1"/>
    <xf numFmtId="0" fontId="10" fillId="0" borderId="0" xfId="0" applyFont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 readingOrder="1"/>
    </xf>
    <xf numFmtId="49" fontId="2" fillId="0" borderId="0" xfId="0" applyNumberFormat="1" applyFont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 readingOrder="1"/>
    </xf>
    <xf numFmtId="0" fontId="1" fillId="0" borderId="0" xfId="0" applyFont="1" applyBorder="1" applyAlignment="1">
      <alignment horizontal="left" wrapText="1" readingOrder="1"/>
    </xf>
    <xf numFmtId="0" fontId="2" fillId="0" borderId="0" xfId="0" applyFont="1" applyFill="1" applyBorder="1" applyAlignment="1">
      <alignment horizontal="center" wrapText="1" readingOrder="1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3" fillId="0" borderId="4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7" fillId="0" borderId="0" xfId="0" applyNumberFormat="1" applyFont="1" applyAlignment="1">
      <alignment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76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49" fontId="3" fillId="0" borderId="1" xfId="10" applyNumberFormat="1" applyFont="1" applyBorder="1" applyAlignment="1">
      <alignment horizontal="left" vertical="center" wrapText="1"/>
    </xf>
    <xf numFmtId="49" fontId="3" fillId="0" borderId="0" xfId="3" applyNumberFormat="1" applyFont="1" applyBorder="1" applyAlignment="1">
      <alignment horizontal="left" vertical="center" wrapText="1"/>
    </xf>
    <xf numFmtId="49" fontId="3" fillId="0" borderId="1" xfId="8" applyNumberFormat="1" applyFont="1" applyBorder="1" applyAlignment="1">
      <alignment horizontal="left" vertical="center" wrapText="1"/>
    </xf>
    <xf numFmtId="49" fontId="3" fillId="0" borderId="1" xfId="4" applyNumberFormat="1" applyFont="1" applyBorder="1" applyAlignment="1">
      <alignment horizontal="left" vertical="center" wrapText="1"/>
    </xf>
    <xf numFmtId="49" fontId="3" fillId="0" borderId="1" xfId="6" applyNumberFormat="1" applyFont="1" applyBorder="1" applyAlignment="1">
      <alignment horizontal="left" vertical="center" wrapText="1"/>
    </xf>
    <xf numFmtId="49" fontId="3" fillId="0" borderId="1" xfId="9" applyNumberFormat="1" applyFont="1" applyBorder="1" applyAlignment="1">
      <alignment horizontal="left" vertical="center" wrapText="1"/>
    </xf>
    <xf numFmtId="0" fontId="3" fillId="0" borderId="1" xfId="8" applyNumberFormat="1" applyFont="1" applyBorder="1" applyAlignment="1">
      <alignment horizontal="left" vertical="center" wrapText="1"/>
    </xf>
    <xf numFmtId="49" fontId="3" fillId="0" borderId="1" xfId="4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3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left" vertical="center" wrapText="1"/>
    </xf>
    <xf numFmtId="49" fontId="3" fillId="0" borderId="1" xfId="2" applyNumberFormat="1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" fontId="8" fillId="0" borderId="5" xfId="0" applyNumberFormat="1" applyFont="1" applyBorder="1" applyAlignment="1">
      <alignment horizontal="center" vertical="center"/>
    </xf>
    <xf numFmtId="49" fontId="3" fillId="0" borderId="1" xfId="7" applyNumberFormat="1" applyFont="1" applyBorder="1" applyAlignment="1">
      <alignment horizontal="left" vertical="center" wrapText="1"/>
    </xf>
    <xf numFmtId="49" fontId="3" fillId="2" borderId="1" xfId="6" applyNumberFormat="1" applyFont="1" applyFill="1" applyBorder="1" applyAlignment="1">
      <alignment horizontal="left" vertical="center" wrapText="1"/>
    </xf>
    <xf numFmtId="0" fontId="3" fillId="2" borderId="1" xfId="6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6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49" fontId="3" fillId="2" borderId="1" xfId="5" applyNumberFormat="1" applyFont="1" applyFill="1" applyBorder="1" applyAlignment="1">
      <alignment horizontal="left" vertical="center" wrapText="1"/>
    </xf>
    <xf numFmtId="0" fontId="3" fillId="0" borderId="1" xfId="7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/>
    </xf>
    <xf numFmtId="49" fontId="3" fillId="0" borderId="9" xfId="0" applyNumberFormat="1" applyFont="1" applyBorder="1" applyAlignment="1">
      <alignment horizontal="left" vertical="center" wrapText="1"/>
    </xf>
    <xf numFmtId="1" fontId="14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60"/>
    </xf>
    <xf numFmtId="0" fontId="8" fillId="0" borderId="2" xfId="0" applyFont="1" applyBorder="1" applyAlignment="1">
      <alignment horizontal="center" vertical="center" textRotation="60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textRotation="45"/>
    </xf>
    <xf numFmtId="0" fontId="15" fillId="0" borderId="2" xfId="0" applyFont="1" applyBorder="1" applyAlignment="1">
      <alignment horizontal="center" vertical="center" textRotation="45"/>
    </xf>
    <xf numFmtId="0" fontId="0" fillId="0" borderId="2" xfId="0" applyBorder="1" applyAlignment="1">
      <alignment horizontal="center" vertical="center" textRotation="45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12">
    <cellStyle name="Normal 2" xfId="1"/>
    <cellStyle name="ปกติ" xfId="0" builtinId="0"/>
    <cellStyle name="ปกติ 13" xfId="2"/>
    <cellStyle name="ปกติ 15" xfId="3"/>
    <cellStyle name="ปกติ 16" xfId="4"/>
    <cellStyle name="ปกติ 2" xfId="5"/>
    <cellStyle name="ปกติ 3" xfId="6"/>
    <cellStyle name="ปกติ 4" xfId="7"/>
    <cellStyle name="ปกติ 5" xfId="8"/>
    <cellStyle name="ปกติ 6" xfId="9"/>
    <cellStyle name="ปกติ 8" xfId="10"/>
    <cellStyle name="ปกติ 9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view="pageLayout" zoomScaleNormal="100" workbookViewId="0">
      <selection activeCell="G9" sqref="G9"/>
    </sheetView>
  </sheetViews>
  <sheetFormatPr defaultColWidth="9" defaultRowHeight="21" x14ac:dyDescent="0.45"/>
  <cols>
    <col min="1" max="1" width="3.7109375" style="1" customWidth="1"/>
    <col min="2" max="3" width="6.5703125" style="1" customWidth="1"/>
    <col min="4" max="5" width="9.140625" style="1" customWidth="1"/>
    <col min="6" max="6" width="4" style="5" customWidth="1"/>
    <col min="7" max="7" width="4.5703125" style="5" customWidth="1"/>
    <col min="8" max="10" width="4" style="5" customWidth="1"/>
    <col min="11" max="11" width="8" style="1" customWidth="1"/>
    <col min="12" max="12" width="7.85546875" style="1" customWidth="1"/>
    <col min="13" max="13" width="9" style="1" customWidth="1"/>
    <col min="14" max="16384" width="9" style="1"/>
  </cols>
  <sheetData>
    <row r="1" spans="1:13" ht="19.5" customHeight="1" x14ac:dyDescent="0.5">
      <c r="A1" s="2"/>
      <c r="B1" s="2"/>
      <c r="C1" s="2"/>
      <c r="D1" s="2"/>
      <c r="E1" s="125" t="s">
        <v>2</v>
      </c>
      <c r="F1" s="125"/>
      <c r="G1" s="125"/>
      <c r="H1" s="125"/>
      <c r="I1" s="125"/>
      <c r="J1" s="125"/>
      <c r="K1" s="125"/>
      <c r="L1" s="125"/>
      <c r="M1" s="125"/>
    </row>
    <row r="2" spans="1:13" ht="20.25" customHeight="1" x14ac:dyDescent="0.5">
      <c r="A2" s="128" t="s">
        <v>26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8" customHeight="1" x14ac:dyDescent="0.45">
      <c r="A3" s="126" t="s">
        <v>3</v>
      </c>
      <c r="B3" s="121" t="s">
        <v>4</v>
      </c>
      <c r="C3" s="115" t="s">
        <v>5</v>
      </c>
      <c r="D3" s="116"/>
      <c r="E3" s="117"/>
      <c r="F3" s="127" t="s">
        <v>1</v>
      </c>
      <c r="G3" s="127"/>
      <c r="H3" s="127"/>
      <c r="I3" s="127"/>
      <c r="J3" s="127"/>
      <c r="K3" s="123" t="s">
        <v>0</v>
      </c>
      <c r="L3" s="129" t="s">
        <v>11</v>
      </c>
      <c r="M3" s="129" t="s">
        <v>12</v>
      </c>
    </row>
    <row r="4" spans="1:13" ht="55.5" customHeight="1" x14ac:dyDescent="0.45">
      <c r="A4" s="126"/>
      <c r="B4" s="122"/>
      <c r="C4" s="118"/>
      <c r="D4" s="119"/>
      <c r="E4" s="120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4"/>
      <c r="L4" s="130"/>
      <c r="M4" s="131"/>
    </row>
    <row r="5" spans="1:13" s="21" customFormat="1" ht="12.75" customHeight="1" x14ac:dyDescent="0.25">
      <c r="A5" s="40">
        <v>1</v>
      </c>
      <c r="B5" s="78">
        <v>13571</v>
      </c>
      <c r="C5" s="79" t="s">
        <v>35</v>
      </c>
      <c r="D5" s="48" t="s">
        <v>36</v>
      </c>
      <c r="E5" s="52" t="s">
        <v>37</v>
      </c>
      <c r="F5" s="22"/>
      <c r="G5" s="22"/>
      <c r="H5" s="22"/>
      <c r="I5" s="22"/>
      <c r="J5" s="22"/>
      <c r="K5" s="3">
        <f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21" customFormat="1" ht="12.75" customHeight="1" x14ac:dyDescent="0.25">
      <c r="A6" s="40">
        <v>2</v>
      </c>
      <c r="B6" s="79">
        <v>13533</v>
      </c>
      <c r="C6" s="79" t="s">
        <v>35</v>
      </c>
      <c r="D6" s="48" t="s">
        <v>38</v>
      </c>
      <c r="E6" s="52" t="s">
        <v>39</v>
      </c>
      <c r="F6" s="4"/>
      <c r="G6" s="4"/>
      <c r="H6" s="4"/>
      <c r="I6" s="4"/>
      <c r="J6" s="4"/>
      <c r="K6" s="3">
        <f t="shared" ref="K6:K14" si="0">SUM(F6,G6,H6,I6,J6)</f>
        <v>0</v>
      </c>
      <c r="L6" s="3" t="str">
        <f t="shared" ref="L6:L22" si="1">IF(K6&lt;=3,"0",IF(K6&lt;=7,"1",IF(K6&lt;=11,"2",IF(K6&gt;=12,"3"))))</f>
        <v>0</v>
      </c>
      <c r="M6" s="3" t="str">
        <f t="shared" ref="M6:M14" si="2">IF(K6&lt;=3,"ไม่ผ่าน",IF(K6&lt;=7,"ผ่าน",IF(K6&lt;=11,"ดี",IF(K6&gt;=12,"ดีเยี่ยม"))))</f>
        <v>ไม่ผ่าน</v>
      </c>
    </row>
    <row r="7" spans="1:13" s="21" customFormat="1" ht="12.75" customHeight="1" x14ac:dyDescent="0.25">
      <c r="A7" s="40">
        <v>3</v>
      </c>
      <c r="B7" s="80">
        <v>13555</v>
      </c>
      <c r="C7" s="79" t="s">
        <v>35</v>
      </c>
      <c r="D7" s="48" t="s">
        <v>40</v>
      </c>
      <c r="E7" s="52" t="s">
        <v>41</v>
      </c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21" customFormat="1" ht="12.75" customHeight="1" x14ac:dyDescent="0.25">
      <c r="A8" s="40">
        <v>4</v>
      </c>
      <c r="B8" s="67">
        <v>14185</v>
      </c>
      <c r="C8" s="67" t="s">
        <v>35</v>
      </c>
      <c r="D8" s="48" t="s">
        <v>42</v>
      </c>
      <c r="E8" s="52" t="s">
        <v>43</v>
      </c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21" customFormat="1" ht="12.75" customHeight="1" x14ac:dyDescent="0.25">
      <c r="A9" s="40">
        <v>5</v>
      </c>
      <c r="B9" s="67">
        <v>14774</v>
      </c>
      <c r="C9" s="79" t="s">
        <v>35</v>
      </c>
      <c r="D9" s="48" t="s">
        <v>44</v>
      </c>
      <c r="E9" s="48" t="s">
        <v>45</v>
      </c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21" customFormat="1" ht="12.75" customHeight="1" x14ac:dyDescent="0.25">
      <c r="A10" s="40">
        <v>6</v>
      </c>
      <c r="B10" s="67">
        <v>14775</v>
      </c>
      <c r="C10" s="79" t="s">
        <v>35</v>
      </c>
      <c r="D10" s="48" t="s">
        <v>46</v>
      </c>
      <c r="E10" s="52" t="s">
        <v>47</v>
      </c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21" customFormat="1" ht="12.75" customHeight="1" x14ac:dyDescent="0.25">
      <c r="A11" s="40">
        <v>7</v>
      </c>
      <c r="B11" s="67">
        <v>14776</v>
      </c>
      <c r="C11" s="67" t="s">
        <v>35</v>
      </c>
      <c r="D11" s="53" t="s">
        <v>48</v>
      </c>
      <c r="E11" s="54" t="s">
        <v>49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21" customFormat="1" ht="12.75" customHeight="1" x14ac:dyDescent="0.25">
      <c r="A12" s="40">
        <v>8</v>
      </c>
      <c r="B12" s="78">
        <v>14777</v>
      </c>
      <c r="C12" s="79" t="s">
        <v>35</v>
      </c>
      <c r="D12" s="48" t="s">
        <v>50</v>
      </c>
      <c r="E12" s="52" t="s">
        <v>51</v>
      </c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21" customFormat="1" ht="12.75" customHeight="1" x14ac:dyDescent="0.25">
      <c r="A13" s="47">
        <v>9</v>
      </c>
      <c r="B13" s="81">
        <v>14778</v>
      </c>
      <c r="C13" s="79" t="s">
        <v>35</v>
      </c>
      <c r="D13" s="48" t="s">
        <v>52</v>
      </c>
      <c r="E13" s="52" t="s">
        <v>53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21" customFormat="1" ht="12.75" customHeight="1" x14ac:dyDescent="0.25">
      <c r="A14" s="40">
        <v>10</v>
      </c>
      <c r="B14" s="78">
        <v>14779</v>
      </c>
      <c r="C14" s="79" t="s">
        <v>35</v>
      </c>
      <c r="D14" s="48" t="s">
        <v>54</v>
      </c>
      <c r="E14" s="52" t="s">
        <v>55</v>
      </c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21" customFormat="1" ht="12.75" customHeight="1" x14ac:dyDescent="0.25">
      <c r="A15" s="40">
        <v>11</v>
      </c>
      <c r="B15" s="78">
        <v>14780</v>
      </c>
      <c r="C15" s="79" t="s">
        <v>35</v>
      </c>
      <c r="D15" s="48" t="s">
        <v>56</v>
      </c>
      <c r="E15" s="52" t="s">
        <v>57</v>
      </c>
      <c r="F15" s="4"/>
      <c r="G15" s="4"/>
      <c r="H15" s="4"/>
      <c r="I15" s="4"/>
      <c r="J15" s="4"/>
      <c r="K15" s="3">
        <f t="shared" ref="K15:K22" si="3">SUM(F15,G15,H15,I15,J15)</f>
        <v>0</v>
      </c>
      <c r="L15" s="3" t="str">
        <f t="shared" si="1"/>
        <v>0</v>
      </c>
      <c r="M15" s="3" t="str">
        <f t="shared" ref="M15:M22" si="4">IF(K15&lt;=3,"ไม่ผ่าน",IF(K15&lt;=7,"ผ่าน",IF(K15&lt;=11,"ดี",IF(K15&gt;=12,"ดีเยี่ยม"))))</f>
        <v>ไม่ผ่าน</v>
      </c>
    </row>
    <row r="16" spans="1:13" s="21" customFormat="1" ht="12.75" customHeight="1" x14ac:dyDescent="0.25">
      <c r="A16" s="40">
        <v>12</v>
      </c>
      <c r="B16" s="78">
        <v>13372</v>
      </c>
      <c r="C16" s="79" t="s">
        <v>58</v>
      </c>
      <c r="D16" s="55" t="s">
        <v>59</v>
      </c>
      <c r="E16" s="51" t="s">
        <v>60</v>
      </c>
      <c r="F16" s="4"/>
      <c r="G16" s="4"/>
      <c r="H16" s="4"/>
      <c r="I16" s="4"/>
      <c r="J16" s="4"/>
      <c r="K16" s="3">
        <f t="shared" si="3"/>
        <v>0</v>
      </c>
      <c r="L16" s="3" t="str">
        <f t="shared" si="1"/>
        <v>0</v>
      </c>
      <c r="M16" s="3" t="str">
        <f t="shared" si="4"/>
        <v>ไม่ผ่าน</v>
      </c>
    </row>
    <row r="17" spans="1:13" s="21" customFormat="1" ht="12.75" customHeight="1" x14ac:dyDescent="0.25">
      <c r="A17" s="40">
        <v>13</v>
      </c>
      <c r="B17" s="78">
        <v>13373</v>
      </c>
      <c r="C17" s="79" t="s">
        <v>58</v>
      </c>
      <c r="D17" s="55" t="s">
        <v>61</v>
      </c>
      <c r="E17" s="51" t="s">
        <v>62</v>
      </c>
      <c r="F17" s="4"/>
      <c r="G17" s="4"/>
      <c r="H17" s="4"/>
      <c r="I17" s="4"/>
      <c r="J17" s="4"/>
      <c r="K17" s="3">
        <f t="shared" si="3"/>
        <v>0</v>
      </c>
      <c r="L17" s="3" t="str">
        <f t="shared" si="1"/>
        <v>0</v>
      </c>
      <c r="M17" s="3" t="str">
        <f t="shared" si="4"/>
        <v>ไม่ผ่าน</v>
      </c>
    </row>
    <row r="18" spans="1:13" s="21" customFormat="1" ht="12.75" customHeight="1" x14ac:dyDescent="0.25">
      <c r="A18" s="40">
        <v>14</v>
      </c>
      <c r="B18" s="82">
        <v>13430</v>
      </c>
      <c r="C18" s="79" t="s">
        <v>58</v>
      </c>
      <c r="D18" s="48" t="s">
        <v>63</v>
      </c>
      <c r="E18" s="52" t="s">
        <v>64</v>
      </c>
      <c r="F18" s="4"/>
      <c r="G18" s="4"/>
      <c r="H18" s="4"/>
      <c r="I18" s="4"/>
      <c r="J18" s="4"/>
      <c r="K18" s="3">
        <f t="shared" si="3"/>
        <v>0</v>
      </c>
      <c r="L18" s="3" t="str">
        <f t="shared" si="1"/>
        <v>0</v>
      </c>
      <c r="M18" s="3" t="str">
        <f t="shared" si="4"/>
        <v>ไม่ผ่าน</v>
      </c>
    </row>
    <row r="19" spans="1:13" s="21" customFormat="1" ht="12.75" customHeight="1" x14ac:dyDescent="0.25">
      <c r="A19" s="40">
        <v>15</v>
      </c>
      <c r="B19" s="83">
        <v>13614</v>
      </c>
      <c r="C19" s="79" t="s">
        <v>58</v>
      </c>
      <c r="D19" s="48" t="s">
        <v>65</v>
      </c>
      <c r="E19" s="52" t="s">
        <v>66</v>
      </c>
      <c r="F19" s="4"/>
      <c r="G19" s="4"/>
      <c r="H19" s="4"/>
      <c r="I19" s="4"/>
      <c r="J19" s="4"/>
      <c r="K19" s="3">
        <f t="shared" si="3"/>
        <v>0</v>
      </c>
      <c r="L19" s="3" t="str">
        <f t="shared" si="1"/>
        <v>0</v>
      </c>
      <c r="M19" s="3" t="str">
        <f t="shared" si="4"/>
        <v>ไม่ผ่าน</v>
      </c>
    </row>
    <row r="20" spans="1:13" s="21" customFormat="1" ht="12.75" customHeight="1" x14ac:dyDescent="0.25">
      <c r="A20" s="40">
        <v>16</v>
      </c>
      <c r="B20" s="84">
        <v>14768</v>
      </c>
      <c r="C20" s="79" t="s">
        <v>58</v>
      </c>
      <c r="D20" s="48" t="s">
        <v>67</v>
      </c>
      <c r="E20" s="52" t="s">
        <v>68</v>
      </c>
      <c r="F20" s="4"/>
      <c r="G20" s="4"/>
      <c r="H20" s="4"/>
      <c r="I20" s="4"/>
      <c r="J20" s="4"/>
      <c r="K20" s="3">
        <f t="shared" si="3"/>
        <v>0</v>
      </c>
      <c r="L20" s="3" t="str">
        <f t="shared" si="1"/>
        <v>0</v>
      </c>
      <c r="M20" s="3" t="str">
        <f t="shared" si="4"/>
        <v>ไม่ผ่าน</v>
      </c>
    </row>
    <row r="21" spans="1:13" s="21" customFormat="1" ht="12.75" customHeight="1" x14ac:dyDescent="0.25">
      <c r="A21" s="40">
        <v>17</v>
      </c>
      <c r="B21" s="85">
        <v>14769</v>
      </c>
      <c r="C21" s="79" t="s">
        <v>58</v>
      </c>
      <c r="D21" s="48" t="s">
        <v>69</v>
      </c>
      <c r="E21" s="48" t="s">
        <v>70</v>
      </c>
      <c r="F21" s="4"/>
      <c r="G21" s="4"/>
      <c r="H21" s="4"/>
      <c r="I21" s="4"/>
      <c r="J21" s="4"/>
      <c r="K21" s="3">
        <f t="shared" si="3"/>
        <v>0</v>
      </c>
      <c r="L21" s="3" t="str">
        <f t="shared" si="1"/>
        <v>0</v>
      </c>
      <c r="M21" s="3" t="str">
        <f t="shared" si="4"/>
        <v>ไม่ผ่าน</v>
      </c>
    </row>
    <row r="22" spans="1:13" s="21" customFormat="1" ht="12.75" customHeight="1" x14ac:dyDescent="0.25">
      <c r="A22" s="40">
        <v>18</v>
      </c>
      <c r="B22" s="78">
        <v>14771</v>
      </c>
      <c r="C22" s="79" t="s">
        <v>58</v>
      </c>
      <c r="D22" s="48" t="s">
        <v>71</v>
      </c>
      <c r="E22" s="52" t="s">
        <v>72</v>
      </c>
      <c r="F22" s="4"/>
      <c r="G22" s="4"/>
      <c r="H22" s="4"/>
      <c r="I22" s="4"/>
      <c r="J22" s="4"/>
      <c r="K22" s="3">
        <f t="shared" si="3"/>
        <v>0</v>
      </c>
      <c r="L22" s="3" t="str">
        <f t="shared" si="1"/>
        <v>0</v>
      </c>
      <c r="M22" s="3" t="str">
        <f t="shared" si="4"/>
        <v>ไม่ผ่าน</v>
      </c>
    </row>
    <row r="23" spans="1:13" s="21" customFormat="1" ht="12.75" customHeight="1" x14ac:dyDescent="0.25">
      <c r="A23" s="40">
        <v>19</v>
      </c>
      <c r="B23" s="78">
        <v>14772</v>
      </c>
      <c r="C23" s="79" t="s">
        <v>58</v>
      </c>
      <c r="D23" s="48" t="s">
        <v>73</v>
      </c>
      <c r="E23" s="48" t="s">
        <v>74</v>
      </c>
      <c r="F23" s="4"/>
      <c r="G23" s="4"/>
      <c r="H23" s="4"/>
      <c r="I23" s="4"/>
      <c r="J23" s="4"/>
      <c r="K23" s="3">
        <f t="shared" ref="K23:K41" si="5">SUM(F23,G23,H23,I23,J23)</f>
        <v>0</v>
      </c>
      <c r="L23" s="3" t="str">
        <f t="shared" ref="L23:L41" si="6">IF(K23&lt;=3,"0",IF(K23&lt;=7,"1",IF(K23&lt;=11,"2",IF(K23&gt;=12,"3"))))</f>
        <v>0</v>
      </c>
      <c r="M23" s="3" t="str">
        <f t="shared" ref="M23:M41" si="7">IF(K23&lt;=3,"ไม่ผ่าน",IF(K23&lt;=7,"ผ่าน",IF(K23&lt;=11,"ดี",IF(K23&gt;=12,"ดีเยี่ยม"))))</f>
        <v>ไม่ผ่าน</v>
      </c>
    </row>
    <row r="24" spans="1:13" s="21" customFormat="1" ht="12.75" customHeight="1" x14ac:dyDescent="0.25">
      <c r="A24" s="40">
        <v>20</v>
      </c>
      <c r="B24" s="78">
        <v>13351</v>
      </c>
      <c r="C24" s="79" t="s">
        <v>58</v>
      </c>
      <c r="D24" s="48" t="s">
        <v>75</v>
      </c>
      <c r="E24" s="48" t="s">
        <v>76</v>
      </c>
      <c r="F24" s="4"/>
      <c r="G24" s="4"/>
      <c r="H24" s="4"/>
      <c r="I24" s="4"/>
      <c r="J24" s="4"/>
      <c r="K24" s="3">
        <f t="shared" si="5"/>
        <v>0</v>
      </c>
      <c r="L24" s="3" t="str">
        <f t="shared" si="6"/>
        <v>0</v>
      </c>
      <c r="M24" s="3" t="str">
        <f t="shared" si="7"/>
        <v>ไม่ผ่าน</v>
      </c>
    </row>
    <row r="25" spans="1:13" s="21" customFormat="1" ht="12.75" customHeight="1" x14ac:dyDescent="0.25">
      <c r="A25" s="40">
        <v>21</v>
      </c>
      <c r="B25" s="78">
        <v>13387</v>
      </c>
      <c r="C25" s="79" t="s">
        <v>58</v>
      </c>
      <c r="D25" s="48" t="s">
        <v>77</v>
      </c>
      <c r="E25" s="48" t="s">
        <v>78</v>
      </c>
      <c r="F25" s="4"/>
      <c r="G25" s="4"/>
      <c r="H25" s="4"/>
      <c r="I25" s="4"/>
      <c r="J25" s="4"/>
      <c r="K25" s="3">
        <f t="shared" si="5"/>
        <v>0</v>
      </c>
      <c r="L25" s="3" t="str">
        <f t="shared" si="6"/>
        <v>0</v>
      </c>
      <c r="M25" s="3" t="str">
        <f t="shared" si="7"/>
        <v>ไม่ผ่าน</v>
      </c>
    </row>
    <row r="26" spans="1:13" s="21" customFormat="1" ht="12.75" customHeight="1" x14ac:dyDescent="0.25">
      <c r="A26" s="40">
        <v>22</v>
      </c>
      <c r="B26" s="78">
        <v>13389</v>
      </c>
      <c r="C26" s="79" t="s">
        <v>58</v>
      </c>
      <c r="D26" s="48" t="s">
        <v>79</v>
      </c>
      <c r="E26" s="48" t="s">
        <v>80</v>
      </c>
      <c r="F26" s="4"/>
      <c r="G26" s="4"/>
      <c r="H26" s="4"/>
      <c r="I26" s="4"/>
      <c r="J26" s="4"/>
      <c r="K26" s="3">
        <f t="shared" si="5"/>
        <v>0</v>
      </c>
      <c r="L26" s="3" t="str">
        <f t="shared" si="6"/>
        <v>0</v>
      </c>
      <c r="M26" s="3" t="str">
        <f t="shared" si="7"/>
        <v>ไม่ผ่าน</v>
      </c>
    </row>
    <row r="27" spans="1:13" s="21" customFormat="1" ht="12.75" customHeight="1" x14ac:dyDescent="0.25">
      <c r="A27" s="40">
        <v>23</v>
      </c>
      <c r="B27" s="78">
        <v>13391</v>
      </c>
      <c r="C27" s="79" t="s">
        <v>58</v>
      </c>
      <c r="D27" s="48" t="s">
        <v>81</v>
      </c>
      <c r="E27" s="48" t="s">
        <v>82</v>
      </c>
      <c r="F27" s="4"/>
      <c r="G27" s="4"/>
      <c r="H27" s="4"/>
      <c r="I27" s="4"/>
      <c r="J27" s="4"/>
      <c r="K27" s="3">
        <f t="shared" si="5"/>
        <v>0</v>
      </c>
      <c r="L27" s="3" t="str">
        <f t="shared" si="6"/>
        <v>0</v>
      </c>
      <c r="M27" s="3" t="str">
        <f t="shared" si="7"/>
        <v>ไม่ผ่าน</v>
      </c>
    </row>
    <row r="28" spans="1:13" s="21" customFormat="1" ht="12.75" customHeight="1" x14ac:dyDescent="0.25">
      <c r="A28" s="40">
        <v>24</v>
      </c>
      <c r="B28" s="78">
        <v>13429</v>
      </c>
      <c r="C28" s="79" t="s">
        <v>58</v>
      </c>
      <c r="D28" s="48" t="s">
        <v>83</v>
      </c>
      <c r="E28" s="48" t="s">
        <v>84</v>
      </c>
      <c r="F28" s="4"/>
      <c r="G28" s="4"/>
      <c r="H28" s="4"/>
      <c r="I28" s="4"/>
      <c r="J28" s="4"/>
      <c r="K28" s="3">
        <f t="shared" si="5"/>
        <v>0</v>
      </c>
      <c r="L28" s="3" t="str">
        <f t="shared" si="6"/>
        <v>0</v>
      </c>
      <c r="M28" s="3" t="str">
        <f t="shared" si="7"/>
        <v>ไม่ผ่าน</v>
      </c>
    </row>
    <row r="29" spans="1:13" s="21" customFormat="1" ht="12.75" customHeight="1" x14ac:dyDescent="0.25">
      <c r="A29" s="40">
        <v>25</v>
      </c>
      <c r="B29" s="78">
        <v>13455</v>
      </c>
      <c r="C29" s="79" t="s">
        <v>58</v>
      </c>
      <c r="D29" s="48" t="s">
        <v>85</v>
      </c>
      <c r="E29" s="48" t="s">
        <v>86</v>
      </c>
      <c r="F29" s="4"/>
      <c r="G29" s="4"/>
      <c r="H29" s="4"/>
      <c r="I29" s="4"/>
      <c r="J29" s="4"/>
      <c r="K29" s="3">
        <f t="shared" si="5"/>
        <v>0</v>
      </c>
      <c r="L29" s="3" t="str">
        <f t="shared" si="6"/>
        <v>0</v>
      </c>
      <c r="M29" s="3" t="str">
        <f t="shared" si="7"/>
        <v>ไม่ผ่าน</v>
      </c>
    </row>
    <row r="30" spans="1:13" s="21" customFormat="1" ht="12.75" customHeight="1" x14ac:dyDescent="0.25">
      <c r="A30" s="40">
        <v>26</v>
      </c>
      <c r="B30" s="78">
        <v>13492</v>
      </c>
      <c r="C30" s="79" t="s">
        <v>58</v>
      </c>
      <c r="D30" s="48" t="s">
        <v>87</v>
      </c>
      <c r="E30" s="48" t="s">
        <v>88</v>
      </c>
      <c r="F30" s="4"/>
      <c r="G30" s="4"/>
      <c r="H30" s="4"/>
      <c r="I30" s="4"/>
      <c r="J30" s="4"/>
      <c r="K30" s="3">
        <f t="shared" si="5"/>
        <v>0</v>
      </c>
      <c r="L30" s="3" t="str">
        <f t="shared" si="6"/>
        <v>0</v>
      </c>
      <c r="M30" s="3" t="str">
        <f t="shared" si="7"/>
        <v>ไม่ผ่าน</v>
      </c>
    </row>
    <row r="31" spans="1:13" s="21" customFormat="1" ht="12.75" customHeight="1" x14ac:dyDescent="0.25">
      <c r="A31" s="40">
        <v>27</v>
      </c>
      <c r="B31" s="67">
        <v>13495</v>
      </c>
      <c r="C31" s="79" t="s">
        <v>58</v>
      </c>
      <c r="D31" s="48" t="s">
        <v>89</v>
      </c>
      <c r="E31" s="48" t="s">
        <v>90</v>
      </c>
      <c r="F31" s="4"/>
      <c r="G31" s="4"/>
      <c r="H31" s="4"/>
      <c r="I31" s="4"/>
      <c r="J31" s="4"/>
      <c r="K31" s="3">
        <f t="shared" si="5"/>
        <v>0</v>
      </c>
      <c r="L31" s="3" t="str">
        <f t="shared" si="6"/>
        <v>0</v>
      </c>
      <c r="M31" s="3" t="str">
        <f t="shared" si="7"/>
        <v>ไม่ผ่าน</v>
      </c>
    </row>
    <row r="32" spans="1:13" s="21" customFormat="1" ht="12.75" customHeight="1" x14ac:dyDescent="0.25">
      <c r="A32" s="40">
        <v>28</v>
      </c>
      <c r="B32" s="67">
        <v>13502</v>
      </c>
      <c r="C32" s="79" t="s">
        <v>58</v>
      </c>
      <c r="D32" s="48" t="s">
        <v>91</v>
      </c>
      <c r="E32" s="48" t="s">
        <v>92</v>
      </c>
      <c r="F32" s="4"/>
      <c r="G32" s="4"/>
      <c r="H32" s="4"/>
      <c r="I32" s="4"/>
      <c r="J32" s="4"/>
      <c r="K32" s="3">
        <f>SUM(F32,G32,H32,I32,J32)</f>
        <v>0</v>
      </c>
      <c r="L32" s="3" t="str">
        <f>IF(K32&lt;=3,"0",IF(K32&lt;=7,"1",IF(K32&lt;=11,"2",IF(K32&gt;=12,"3"))))</f>
        <v>0</v>
      </c>
      <c r="M32" s="3" t="str">
        <f>IF(K32&lt;=3,"ไม่ผ่าน",IF(K32&lt;=7,"ผ่าน",IF(K32&lt;=11,"ดี",IF(K32&gt;=12,"ดีเยี่ยม"))))</f>
        <v>ไม่ผ่าน</v>
      </c>
    </row>
    <row r="33" spans="1:13" s="21" customFormat="1" ht="12.75" customHeight="1" x14ac:dyDescent="0.25">
      <c r="A33" s="40">
        <v>29</v>
      </c>
      <c r="B33" s="67">
        <v>13505</v>
      </c>
      <c r="C33" s="79" t="s">
        <v>58</v>
      </c>
      <c r="D33" s="48" t="s">
        <v>93</v>
      </c>
      <c r="E33" s="48" t="s">
        <v>94</v>
      </c>
      <c r="F33" s="4"/>
      <c r="G33" s="4"/>
      <c r="H33" s="4"/>
      <c r="I33" s="4"/>
      <c r="J33" s="4"/>
      <c r="K33" s="3">
        <f>SUM(F33,G33,H33,I33,J33)</f>
        <v>0</v>
      </c>
      <c r="L33" s="3" t="str">
        <f>IF(K33&lt;=3,"0",IF(K33&lt;=7,"1",IF(K33&lt;=11,"2",IF(K33&gt;=12,"3"))))</f>
        <v>0</v>
      </c>
      <c r="M33" s="3" t="str">
        <f>IF(K33&lt;=3,"ไม่ผ่าน",IF(K33&lt;=7,"ผ่าน",IF(K33&lt;=11,"ดี",IF(K33&gt;=12,"ดีเยี่ยม"))))</f>
        <v>ไม่ผ่าน</v>
      </c>
    </row>
    <row r="34" spans="1:13" s="21" customFormat="1" ht="12.75" customHeight="1" x14ac:dyDescent="0.25">
      <c r="A34" s="40">
        <v>30</v>
      </c>
      <c r="B34" s="67">
        <v>13548</v>
      </c>
      <c r="C34" s="79" t="s">
        <v>58</v>
      </c>
      <c r="D34" s="48" t="s">
        <v>95</v>
      </c>
      <c r="E34" s="48" t="s">
        <v>96</v>
      </c>
      <c r="F34" s="4"/>
      <c r="G34" s="4"/>
      <c r="H34" s="4"/>
      <c r="I34" s="4"/>
      <c r="J34" s="4"/>
      <c r="K34" s="3">
        <f>SUM(F34,G34,H34,I34,J34)</f>
        <v>0</v>
      </c>
      <c r="L34" s="3" t="str">
        <f>IF(K34&lt;=3,"0",IF(K34&lt;=7,"1",IF(K34&lt;=11,"2",IF(K34&gt;=12,"3"))))</f>
        <v>0</v>
      </c>
      <c r="M34" s="3" t="str">
        <f>IF(K34&lt;=3,"ไม่ผ่าน",IF(K34&lt;=7,"ผ่าน",IF(K34&lt;=11,"ดี",IF(K34&gt;=12,"ดีเยี่ยม"))))</f>
        <v>ไม่ผ่าน</v>
      </c>
    </row>
    <row r="35" spans="1:13" s="21" customFormat="1" ht="12.75" customHeight="1" x14ac:dyDescent="0.25">
      <c r="A35" s="40">
        <v>31</v>
      </c>
      <c r="B35" s="67">
        <v>13582</v>
      </c>
      <c r="C35" s="79" t="s">
        <v>58</v>
      </c>
      <c r="D35" s="48" t="s">
        <v>97</v>
      </c>
      <c r="E35" s="48" t="s">
        <v>98</v>
      </c>
      <c r="F35" s="4"/>
      <c r="G35" s="4"/>
      <c r="H35" s="4"/>
      <c r="I35" s="4"/>
      <c r="J35" s="4"/>
      <c r="K35" s="3">
        <f>SUM(F35,G35,H35,I35,J35)</f>
        <v>0</v>
      </c>
      <c r="L35" s="3" t="str">
        <f>IF(K35&lt;=3,"0",IF(K35&lt;=7,"1",IF(K35&lt;=11,"2",IF(K35&gt;=12,"3"))))</f>
        <v>0</v>
      </c>
      <c r="M35" s="3" t="str">
        <f>IF(K35&lt;=3,"ไม่ผ่าน",IF(K35&lt;=7,"ผ่าน",IF(K35&lt;=11,"ดี",IF(K35&gt;=12,"ดีเยี่ยม"))))</f>
        <v>ไม่ผ่าน</v>
      </c>
    </row>
    <row r="36" spans="1:13" s="21" customFormat="1" ht="12.75" customHeight="1" x14ac:dyDescent="0.25">
      <c r="A36" s="40">
        <v>32</v>
      </c>
      <c r="B36" s="67">
        <v>13585</v>
      </c>
      <c r="C36" s="79" t="s">
        <v>58</v>
      </c>
      <c r="D36" s="48" t="s">
        <v>99</v>
      </c>
      <c r="E36" s="48" t="s">
        <v>100</v>
      </c>
      <c r="F36" s="4"/>
      <c r="G36" s="4"/>
      <c r="H36" s="4"/>
      <c r="I36" s="4"/>
      <c r="J36" s="4"/>
      <c r="K36" s="3">
        <f>SUM(F36,G36,H36,I36,J36)</f>
        <v>0</v>
      </c>
      <c r="L36" s="3" t="str">
        <f>IF(K36&lt;=3,"0",IF(K36&lt;=7,"1",IF(K36&lt;=11,"2",IF(K36&gt;=12,"3"))))</f>
        <v>0</v>
      </c>
      <c r="M36" s="3" t="str">
        <f>IF(K36&lt;=3,"ไม่ผ่าน",IF(K36&lt;=7,"ผ่าน",IF(K36&lt;=11,"ดี",IF(K36&gt;=12,"ดีเยี่ยม"))))</f>
        <v>ไม่ผ่าน</v>
      </c>
    </row>
    <row r="37" spans="1:13" s="21" customFormat="1" ht="12.75" customHeight="1" x14ac:dyDescent="0.25">
      <c r="A37" s="40">
        <v>33</v>
      </c>
      <c r="B37" s="67">
        <v>14781</v>
      </c>
      <c r="C37" s="67" t="s">
        <v>58</v>
      </c>
      <c r="D37" s="48" t="s">
        <v>101</v>
      </c>
      <c r="E37" s="52" t="s">
        <v>102</v>
      </c>
      <c r="F37" s="4"/>
      <c r="G37" s="4"/>
      <c r="H37" s="4"/>
      <c r="I37" s="4"/>
      <c r="J37" s="4"/>
      <c r="K37" s="3">
        <f t="shared" si="5"/>
        <v>0</v>
      </c>
      <c r="L37" s="3" t="str">
        <f t="shared" si="6"/>
        <v>0</v>
      </c>
      <c r="M37" s="3" t="str">
        <f t="shared" si="7"/>
        <v>ไม่ผ่าน</v>
      </c>
    </row>
    <row r="38" spans="1:13" s="21" customFormat="1" ht="12.75" customHeight="1" x14ac:dyDescent="0.25">
      <c r="A38" s="40">
        <v>34</v>
      </c>
      <c r="B38" s="67">
        <v>14783</v>
      </c>
      <c r="C38" s="67" t="s">
        <v>58</v>
      </c>
      <c r="D38" s="48" t="s">
        <v>103</v>
      </c>
      <c r="E38" s="48" t="s">
        <v>104</v>
      </c>
      <c r="F38" s="4"/>
      <c r="G38" s="4"/>
      <c r="H38" s="4"/>
      <c r="I38" s="4"/>
      <c r="J38" s="4"/>
      <c r="K38" s="3">
        <f t="shared" si="5"/>
        <v>0</v>
      </c>
      <c r="L38" s="3" t="str">
        <f t="shared" si="6"/>
        <v>0</v>
      </c>
      <c r="M38" s="3" t="str">
        <f t="shared" si="7"/>
        <v>ไม่ผ่าน</v>
      </c>
    </row>
    <row r="39" spans="1:13" s="21" customFormat="1" ht="12.75" customHeight="1" x14ac:dyDescent="0.25">
      <c r="A39" s="40">
        <v>35</v>
      </c>
      <c r="B39" s="67">
        <v>14784</v>
      </c>
      <c r="C39" s="67" t="s">
        <v>58</v>
      </c>
      <c r="D39" s="48" t="s">
        <v>105</v>
      </c>
      <c r="E39" s="48" t="s">
        <v>106</v>
      </c>
      <c r="F39" s="4"/>
      <c r="G39" s="4"/>
      <c r="H39" s="4"/>
      <c r="I39" s="4"/>
      <c r="J39" s="4"/>
      <c r="K39" s="3">
        <f>SUM(F39,G39,H39,I39,J39)</f>
        <v>0</v>
      </c>
      <c r="L39" s="3" t="str">
        <f>IF(K39&lt;=3,"0",IF(K39&lt;=7,"1",IF(K39&lt;=11,"2",IF(K39&gt;=12,"3"))))</f>
        <v>0</v>
      </c>
      <c r="M39" s="3" t="str">
        <f>IF(K39&lt;=3,"ไม่ผ่าน",IF(K39&lt;=7,"ผ่าน",IF(K39&lt;=11,"ดี",IF(K39&gt;=12,"ดีเยี่ยม"))))</f>
        <v>ไม่ผ่าน</v>
      </c>
    </row>
    <row r="40" spans="1:13" s="21" customFormat="1" ht="12.75" customHeight="1" x14ac:dyDescent="0.25">
      <c r="A40" s="40">
        <v>36</v>
      </c>
      <c r="B40" s="67">
        <v>14785</v>
      </c>
      <c r="C40" s="67" t="s">
        <v>58</v>
      </c>
      <c r="D40" s="48" t="s">
        <v>89</v>
      </c>
      <c r="E40" s="48" t="s">
        <v>107</v>
      </c>
      <c r="F40" s="4"/>
      <c r="G40" s="4"/>
      <c r="H40" s="4"/>
      <c r="I40" s="4"/>
      <c r="J40" s="4"/>
      <c r="K40" s="3">
        <f>SUM(F40,G40,H40,I40,J40)</f>
        <v>0</v>
      </c>
      <c r="L40" s="3" t="str">
        <f>IF(K40&lt;=3,"0",IF(K40&lt;=7,"1",IF(K40&lt;=11,"2",IF(K40&gt;=12,"3"))))</f>
        <v>0</v>
      </c>
      <c r="M40" s="3" t="str">
        <f>IF(K40&lt;=3,"ไม่ผ่าน",IF(K40&lt;=7,"ผ่าน",IF(K40&lt;=11,"ดี",IF(K40&gt;=12,"ดีเยี่ยม"))))</f>
        <v>ไม่ผ่าน</v>
      </c>
    </row>
    <row r="41" spans="1:13" s="21" customFormat="1" ht="12.75" customHeight="1" x14ac:dyDescent="0.25">
      <c r="A41" s="40">
        <v>37</v>
      </c>
      <c r="B41" s="67">
        <v>14786</v>
      </c>
      <c r="C41" s="112" t="s">
        <v>58</v>
      </c>
      <c r="D41" s="48" t="s">
        <v>108</v>
      </c>
      <c r="E41" s="48" t="s">
        <v>109</v>
      </c>
      <c r="F41" s="4"/>
      <c r="G41" s="4"/>
      <c r="H41" s="4"/>
      <c r="I41" s="4"/>
      <c r="J41" s="4"/>
      <c r="K41" s="3">
        <f t="shared" si="5"/>
        <v>0</v>
      </c>
      <c r="L41" s="3" t="str">
        <f t="shared" si="6"/>
        <v>0</v>
      </c>
      <c r="M41" s="3" t="str">
        <f t="shared" si="7"/>
        <v>ไม่ผ่าน</v>
      </c>
    </row>
    <row r="42" spans="1:13" s="21" customFormat="1" ht="18" customHeight="1" x14ac:dyDescent="0.25">
      <c r="A42" s="25"/>
      <c r="B42" s="25"/>
      <c r="C42" s="25"/>
      <c r="D42" s="26"/>
      <c r="E42" s="27"/>
      <c r="F42" s="114">
        <f>COUNTIF(L5:L41,3)</f>
        <v>0</v>
      </c>
      <c r="G42" s="114">
        <f>COUNTIF(L5:L41,2)</f>
        <v>0</v>
      </c>
      <c r="H42" s="114">
        <f>COUNTIF(L5:L41,1)</f>
        <v>0</v>
      </c>
      <c r="I42" s="114">
        <f>COUNTIF(L5:L41,0)</f>
        <v>37</v>
      </c>
      <c r="J42" s="15"/>
      <c r="K42" s="16"/>
      <c r="L42" s="16"/>
      <c r="M42" s="16"/>
    </row>
    <row r="43" spans="1:13" x14ac:dyDescent="0.45">
      <c r="C43" s="1" t="s">
        <v>2</v>
      </c>
    </row>
    <row r="44" spans="1:13" x14ac:dyDescent="0.45">
      <c r="C44" s="1" t="s">
        <v>13</v>
      </c>
      <c r="G44" s="77">
        <f>(F42*100)/37</f>
        <v>0</v>
      </c>
      <c r="K44" s="5" t="s">
        <v>18</v>
      </c>
      <c r="M44" s="77">
        <f>(H42*100)/37</f>
        <v>0</v>
      </c>
    </row>
    <row r="45" spans="1:13" x14ac:dyDescent="0.45">
      <c r="C45" s="1" t="s">
        <v>14</v>
      </c>
      <c r="G45" s="77">
        <f>(G42*100)/37</f>
        <v>0</v>
      </c>
      <c r="K45" s="5" t="s">
        <v>19</v>
      </c>
      <c r="M45" s="77">
        <f>(I42*100)/37</f>
        <v>100</v>
      </c>
    </row>
    <row r="46" spans="1:13" x14ac:dyDescent="0.45">
      <c r="C46" s="1" t="s">
        <v>15</v>
      </c>
      <c r="K46" s="1" t="s">
        <v>20</v>
      </c>
    </row>
    <row r="47" spans="1:13" x14ac:dyDescent="0.45">
      <c r="C47" s="1" t="s">
        <v>16</v>
      </c>
      <c r="K47" s="1" t="s">
        <v>22</v>
      </c>
    </row>
    <row r="48" spans="1:13" x14ac:dyDescent="0.45">
      <c r="C48" s="1" t="s">
        <v>17</v>
      </c>
      <c r="K48" s="24" t="s">
        <v>21</v>
      </c>
    </row>
  </sheetData>
  <mergeCells count="9">
    <mergeCell ref="C3:E4"/>
    <mergeCell ref="B3:B4"/>
    <mergeCell ref="K3:K4"/>
    <mergeCell ref="E1:M1"/>
    <mergeCell ref="A3:A4"/>
    <mergeCell ref="F3:J3"/>
    <mergeCell ref="A2:M2"/>
    <mergeCell ref="L3:L4"/>
    <mergeCell ref="M3:M4"/>
  </mergeCells>
  <pageMargins left="0.51181102362204722" right="0.5118110236220472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6" workbookViewId="0">
      <selection activeCell="D30" sqref="D30:G30"/>
    </sheetView>
  </sheetViews>
  <sheetFormatPr defaultRowHeight="15" x14ac:dyDescent="0.25"/>
  <cols>
    <col min="1" max="1" width="4.7109375" customWidth="1"/>
    <col min="2" max="2" width="8.42578125" customWidth="1"/>
    <col min="3" max="3" width="19.140625" customWidth="1"/>
    <col min="4" max="8" width="3.42578125" customWidth="1"/>
    <col min="9" max="9" width="6.42578125" customWidth="1"/>
    <col min="10" max="10" width="7" customWidth="1"/>
    <col min="11" max="11" width="7.42578125" customWidth="1"/>
  </cols>
  <sheetData>
    <row r="1" spans="1:11" s="1" customFormat="1" ht="21.75" x14ac:dyDescent="0.5">
      <c r="A1" s="2"/>
      <c r="B1" s="2"/>
      <c r="C1" s="125" t="s">
        <v>2</v>
      </c>
      <c r="D1" s="125"/>
      <c r="E1" s="125"/>
      <c r="F1" s="125"/>
      <c r="G1" s="125"/>
      <c r="H1" s="125"/>
      <c r="I1" s="125"/>
      <c r="J1" s="125"/>
      <c r="K1" s="125"/>
    </row>
    <row r="2" spans="1:11" s="1" customFormat="1" ht="29.25" customHeight="1" x14ac:dyDescent="0.5">
      <c r="A2" s="128" t="s">
        <v>34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s="1" customFormat="1" ht="21" customHeight="1" x14ac:dyDescent="0.45">
      <c r="A3" s="126" t="s">
        <v>3</v>
      </c>
      <c r="B3" s="132" t="s">
        <v>4</v>
      </c>
      <c r="C3" s="126" t="s">
        <v>5</v>
      </c>
      <c r="D3" s="127" t="s">
        <v>1</v>
      </c>
      <c r="E3" s="127"/>
      <c r="F3" s="127"/>
      <c r="G3" s="127"/>
      <c r="H3" s="127"/>
      <c r="I3" s="123" t="s">
        <v>0</v>
      </c>
      <c r="J3" s="129" t="s">
        <v>11</v>
      </c>
      <c r="K3" s="129" t="s">
        <v>12</v>
      </c>
    </row>
    <row r="4" spans="1:11" s="1" customFormat="1" ht="58.5" customHeight="1" x14ac:dyDescent="0.45">
      <c r="A4" s="126"/>
      <c r="B4" s="133"/>
      <c r="C4" s="126"/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24"/>
      <c r="J4" s="130"/>
      <c r="K4" s="131"/>
    </row>
    <row r="5" spans="1:11" s="1" customFormat="1" ht="17.25" customHeight="1" x14ac:dyDescent="0.45">
      <c r="A5" s="8">
        <v>1</v>
      </c>
      <c r="B5" s="12"/>
      <c r="C5" s="13"/>
      <c r="D5" s="4"/>
      <c r="E5" s="4"/>
      <c r="F5" s="4"/>
      <c r="G5" s="4"/>
      <c r="H5" s="4"/>
      <c r="I5" s="3">
        <f>SUM(D5,E5,F5,G5,H5)</f>
        <v>0</v>
      </c>
      <c r="J5" s="3" t="str">
        <f t="shared" ref="J5:J29" si="0">IF(I5&lt;=3,"0",IF(I5&lt;=7,"1",IF(I5&lt;=11,"2",IF(I5&gt;=12,"3"))))</f>
        <v>0</v>
      </c>
      <c r="K5" s="3" t="str">
        <f>IF(I5&lt;=3,"ไม่ผ่าน",IF(I5&lt;=7,"ผ่าน",IF(I5&lt;=11,"ดี",IF(I5&gt;=12,"ดีเยี่ยม"))))</f>
        <v>ไม่ผ่าน</v>
      </c>
    </row>
    <row r="6" spans="1:11" s="1" customFormat="1" ht="17.25" customHeight="1" x14ac:dyDescent="0.45">
      <c r="A6" s="8">
        <v>2</v>
      </c>
      <c r="B6" s="12"/>
      <c r="C6" s="13"/>
      <c r="D6" s="4"/>
      <c r="E6" s="4"/>
      <c r="F6" s="4"/>
      <c r="G6" s="4"/>
      <c r="H6" s="4"/>
      <c r="I6" s="3">
        <f t="shared" ref="I6:I16" si="1">SUM(D6,E6,F6,G6,H6)</f>
        <v>0</v>
      </c>
      <c r="J6" s="3" t="str">
        <f t="shared" si="0"/>
        <v>0</v>
      </c>
      <c r="K6" s="3" t="str">
        <f t="shared" ref="K6:K16" si="2">IF(I6&lt;=3,"ไม่ผ่าน",IF(I6&lt;=7,"ผ่าน",IF(I6&lt;=11,"ดี",IF(I6&gt;=12,"ดีเยี่ยม"))))</f>
        <v>ไม่ผ่าน</v>
      </c>
    </row>
    <row r="7" spans="1:11" s="1" customFormat="1" ht="17.25" customHeight="1" x14ac:dyDescent="0.45">
      <c r="A7" s="8">
        <v>3</v>
      </c>
      <c r="B7" s="12"/>
      <c r="C7" s="13"/>
      <c r="D7" s="4"/>
      <c r="E7" s="4"/>
      <c r="F7" s="4"/>
      <c r="G7" s="4"/>
      <c r="H7" s="4"/>
      <c r="I7" s="3">
        <f t="shared" si="1"/>
        <v>0</v>
      </c>
      <c r="J7" s="3" t="str">
        <f t="shared" si="0"/>
        <v>0</v>
      </c>
      <c r="K7" s="3" t="str">
        <f t="shared" si="2"/>
        <v>ไม่ผ่าน</v>
      </c>
    </row>
    <row r="8" spans="1:11" s="1" customFormat="1" ht="17.25" customHeight="1" x14ac:dyDescent="0.45">
      <c r="A8" s="8">
        <v>4</v>
      </c>
      <c r="B8" s="12"/>
      <c r="C8" s="13"/>
      <c r="D8" s="4"/>
      <c r="E8" s="4"/>
      <c r="F8" s="4"/>
      <c r="G8" s="4"/>
      <c r="H8" s="4"/>
      <c r="I8" s="3">
        <f t="shared" si="1"/>
        <v>0</v>
      </c>
      <c r="J8" s="3" t="str">
        <f t="shared" si="0"/>
        <v>0</v>
      </c>
      <c r="K8" s="3" t="str">
        <f t="shared" si="2"/>
        <v>ไม่ผ่าน</v>
      </c>
    </row>
    <row r="9" spans="1:11" s="1" customFormat="1" ht="17.25" customHeight="1" x14ac:dyDescent="0.45">
      <c r="A9" s="8">
        <v>5</v>
      </c>
      <c r="B9" s="12"/>
      <c r="C9" s="13"/>
      <c r="D9" s="4"/>
      <c r="E9" s="4"/>
      <c r="F9" s="4"/>
      <c r="G9" s="4"/>
      <c r="H9" s="4"/>
      <c r="I9" s="3">
        <f t="shared" si="1"/>
        <v>0</v>
      </c>
      <c r="J9" s="3" t="str">
        <f t="shared" si="0"/>
        <v>0</v>
      </c>
      <c r="K9" s="3" t="str">
        <f t="shared" si="2"/>
        <v>ไม่ผ่าน</v>
      </c>
    </row>
    <row r="10" spans="1:11" s="1" customFormat="1" ht="17.25" customHeight="1" x14ac:dyDescent="0.45">
      <c r="A10" s="8">
        <v>6</v>
      </c>
      <c r="B10" s="12"/>
      <c r="C10" s="13"/>
      <c r="D10" s="4"/>
      <c r="E10" s="4"/>
      <c r="F10" s="4"/>
      <c r="G10" s="4"/>
      <c r="H10" s="4"/>
      <c r="I10" s="3">
        <f t="shared" si="1"/>
        <v>0</v>
      </c>
      <c r="J10" s="3" t="str">
        <f t="shared" si="0"/>
        <v>0</v>
      </c>
      <c r="K10" s="3" t="str">
        <f t="shared" si="2"/>
        <v>ไม่ผ่าน</v>
      </c>
    </row>
    <row r="11" spans="1:11" s="1" customFormat="1" ht="17.25" customHeight="1" x14ac:dyDescent="0.45">
      <c r="A11" s="8">
        <v>7</v>
      </c>
      <c r="B11" s="12"/>
      <c r="C11" s="13"/>
      <c r="D11" s="4"/>
      <c r="E11" s="4"/>
      <c r="F11" s="4"/>
      <c r="G11" s="4"/>
      <c r="H11" s="4"/>
      <c r="I11" s="3">
        <f t="shared" si="1"/>
        <v>0</v>
      </c>
      <c r="J11" s="3" t="str">
        <f t="shared" si="0"/>
        <v>0</v>
      </c>
      <c r="K11" s="3" t="str">
        <f t="shared" si="2"/>
        <v>ไม่ผ่าน</v>
      </c>
    </row>
    <row r="12" spans="1:11" s="1" customFormat="1" ht="17.25" customHeight="1" x14ac:dyDescent="0.45">
      <c r="A12" s="8">
        <v>8</v>
      </c>
      <c r="B12" s="12"/>
      <c r="C12" s="13"/>
      <c r="D12" s="4"/>
      <c r="E12" s="4"/>
      <c r="F12" s="4"/>
      <c r="G12" s="4"/>
      <c r="H12" s="4"/>
      <c r="I12" s="3">
        <f t="shared" si="1"/>
        <v>0</v>
      </c>
      <c r="J12" s="3" t="str">
        <f t="shared" si="0"/>
        <v>0</v>
      </c>
      <c r="K12" s="3" t="str">
        <f t="shared" si="2"/>
        <v>ไม่ผ่าน</v>
      </c>
    </row>
    <row r="13" spans="1:11" s="1" customFormat="1" ht="17.25" customHeight="1" x14ac:dyDescent="0.45">
      <c r="A13" s="8">
        <v>9</v>
      </c>
      <c r="B13" s="12"/>
      <c r="C13" s="13"/>
      <c r="D13" s="4"/>
      <c r="E13" s="4"/>
      <c r="F13" s="4"/>
      <c r="G13" s="4"/>
      <c r="H13" s="4"/>
      <c r="I13" s="3">
        <f t="shared" si="1"/>
        <v>0</v>
      </c>
      <c r="J13" s="3" t="str">
        <f t="shared" si="0"/>
        <v>0</v>
      </c>
      <c r="K13" s="3" t="str">
        <f t="shared" si="2"/>
        <v>ไม่ผ่าน</v>
      </c>
    </row>
    <row r="14" spans="1:11" s="1" customFormat="1" ht="17.25" customHeight="1" x14ac:dyDescent="0.45">
      <c r="A14" s="8">
        <v>10</v>
      </c>
      <c r="B14" s="12"/>
      <c r="C14" s="13"/>
      <c r="D14" s="4"/>
      <c r="E14" s="4"/>
      <c r="F14" s="4"/>
      <c r="G14" s="4"/>
      <c r="H14" s="4"/>
      <c r="I14" s="3">
        <f t="shared" si="1"/>
        <v>0</v>
      </c>
      <c r="J14" s="3" t="str">
        <f t="shared" si="0"/>
        <v>0</v>
      </c>
      <c r="K14" s="3" t="str">
        <f t="shared" si="2"/>
        <v>ไม่ผ่าน</v>
      </c>
    </row>
    <row r="15" spans="1:11" s="1" customFormat="1" ht="17.25" customHeight="1" x14ac:dyDescent="0.45">
      <c r="A15" s="8">
        <v>11</v>
      </c>
      <c r="B15" s="12"/>
      <c r="C15" s="13"/>
      <c r="D15" s="4"/>
      <c r="E15" s="4"/>
      <c r="F15" s="4"/>
      <c r="G15" s="4"/>
      <c r="H15" s="4"/>
      <c r="I15" s="3">
        <f t="shared" si="1"/>
        <v>0</v>
      </c>
      <c r="J15" s="3" t="str">
        <f t="shared" si="0"/>
        <v>0</v>
      </c>
      <c r="K15" s="3" t="str">
        <f t="shared" si="2"/>
        <v>ไม่ผ่าน</v>
      </c>
    </row>
    <row r="16" spans="1:11" s="1" customFormat="1" ht="17.25" customHeight="1" x14ac:dyDescent="0.45">
      <c r="A16" s="8">
        <v>12</v>
      </c>
      <c r="B16" s="12"/>
      <c r="C16" s="13"/>
      <c r="D16" s="4"/>
      <c r="E16" s="4"/>
      <c r="F16" s="4"/>
      <c r="G16" s="4"/>
      <c r="H16" s="4"/>
      <c r="I16" s="3">
        <f t="shared" si="1"/>
        <v>0</v>
      </c>
      <c r="J16" s="3" t="str">
        <f t="shared" si="0"/>
        <v>0</v>
      </c>
      <c r="K16" s="3" t="str">
        <f t="shared" si="2"/>
        <v>ไม่ผ่าน</v>
      </c>
    </row>
    <row r="17" spans="1:11" s="1" customFormat="1" ht="17.25" customHeight="1" x14ac:dyDescent="0.45">
      <c r="A17" s="8">
        <v>13</v>
      </c>
      <c r="B17" s="12"/>
      <c r="C17" s="13"/>
      <c r="D17" s="4"/>
      <c r="E17" s="4"/>
      <c r="F17" s="4"/>
      <c r="G17" s="4"/>
      <c r="H17" s="4"/>
      <c r="I17" s="3">
        <f t="shared" ref="I17:I27" si="3">SUM(D17,E17,F17,G17,H17)</f>
        <v>0</v>
      </c>
      <c r="J17" s="3" t="str">
        <f t="shared" si="0"/>
        <v>0</v>
      </c>
      <c r="K17" s="3" t="str">
        <f t="shared" ref="K17:K27" si="4">IF(I17&lt;=3,"ไม่ผ่าน",IF(I17&lt;=7,"ผ่าน",IF(I17&lt;=11,"ดี",IF(I17&gt;=12,"ดีเยี่ยม"))))</f>
        <v>ไม่ผ่าน</v>
      </c>
    </row>
    <row r="18" spans="1:11" s="1" customFormat="1" ht="17.25" customHeight="1" x14ac:dyDescent="0.45">
      <c r="A18" s="8">
        <v>14</v>
      </c>
      <c r="B18" s="12"/>
      <c r="C18" s="13"/>
      <c r="D18" s="4"/>
      <c r="E18" s="4"/>
      <c r="F18" s="4"/>
      <c r="G18" s="4"/>
      <c r="H18" s="4"/>
      <c r="I18" s="3">
        <f t="shared" si="3"/>
        <v>0</v>
      </c>
      <c r="J18" s="3" t="str">
        <f t="shared" si="0"/>
        <v>0</v>
      </c>
      <c r="K18" s="3" t="str">
        <f t="shared" si="4"/>
        <v>ไม่ผ่าน</v>
      </c>
    </row>
    <row r="19" spans="1:11" s="1" customFormat="1" ht="17.25" customHeight="1" x14ac:dyDescent="0.45">
      <c r="A19" s="8">
        <v>15</v>
      </c>
      <c r="B19" s="12"/>
      <c r="C19" s="13"/>
      <c r="D19" s="4"/>
      <c r="E19" s="4"/>
      <c r="F19" s="4"/>
      <c r="G19" s="4"/>
      <c r="H19" s="4"/>
      <c r="I19" s="3">
        <f t="shared" si="3"/>
        <v>0</v>
      </c>
      <c r="J19" s="3" t="str">
        <f t="shared" si="0"/>
        <v>0</v>
      </c>
      <c r="K19" s="3" t="str">
        <f t="shared" si="4"/>
        <v>ไม่ผ่าน</v>
      </c>
    </row>
    <row r="20" spans="1:11" s="1" customFormat="1" ht="17.25" customHeight="1" x14ac:dyDescent="0.45">
      <c r="A20" s="8">
        <v>16</v>
      </c>
      <c r="B20" s="12"/>
      <c r="C20" s="13"/>
      <c r="D20" s="4"/>
      <c r="E20" s="4"/>
      <c r="F20" s="4"/>
      <c r="G20" s="4"/>
      <c r="H20" s="4"/>
      <c r="I20" s="3">
        <f t="shared" si="3"/>
        <v>0</v>
      </c>
      <c r="J20" s="3" t="str">
        <f t="shared" si="0"/>
        <v>0</v>
      </c>
      <c r="K20" s="3" t="str">
        <f t="shared" si="4"/>
        <v>ไม่ผ่าน</v>
      </c>
    </row>
    <row r="21" spans="1:11" s="1" customFormat="1" ht="17.25" customHeight="1" x14ac:dyDescent="0.45">
      <c r="A21" s="8">
        <v>17</v>
      </c>
      <c r="B21" s="12"/>
      <c r="C21" s="13"/>
      <c r="D21" s="4"/>
      <c r="E21" s="4"/>
      <c r="F21" s="4"/>
      <c r="G21" s="4"/>
      <c r="H21" s="4"/>
      <c r="I21" s="3">
        <f t="shared" si="3"/>
        <v>0</v>
      </c>
      <c r="J21" s="3" t="str">
        <f t="shared" si="0"/>
        <v>0</v>
      </c>
      <c r="K21" s="3" t="str">
        <f t="shared" si="4"/>
        <v>ไม่ผ่าน</v>
      </c>
    </row>
    <row r="22" spans="1:11" s="1" customFormat="1" ht="17.25" customHeight="1" x14ac:dyDescent="0.45">
      <c r="A22" s="8">
        <v>18</v>
      </c>
      <c r="B22" s="12"/>
      <c r="C22" s="13"/>
      <c r="D22" s="4"/>
      <c r="E22" s="4"/>
      <c r="F22" s="4"/>
      <c r="G22" s="4"/>
      <c r="H22" s="4"/>
      <c r="I22" s="3">
        <f t="shared" si="3"/>
        <v>0</v>
      </c>
      <c r="J22" s="3" t="str">
        <f t="shared" si="0"/>
        <v>0</v>
      </c>
      <c r="K22" s="3" t="str">
        <f t="shared" si="4"/>
        <v>ไม่ผ่าน</v>
      </c>
    </row>
    <row r="23" spans="1:11" s="1" customFormat="1" ht="17.25" customHeight="1" x14ac:dyDescent="0.45">
      <c r="A23" s="8">
        <v>19</v>
      </c>
      <c r="B23" s="12"/>
      <c r="C23" s="13"/>
      <c r="D23" s="4"/>
      <c r="E23" s="4"/>
      <c r="F23" s="4"/>
      <c r="G23" s="4"/>
      <c r="H23" s="4"/>
      <c r="I23" s="3">
        <f t="shared" si="3"/>
        <v>0</v>
      </c>
      <c r="J23" s="3" t="str">
        <f t="shared" si="0"/>
        <v>0</v>
      </c>
      <c r="K23" s="3" t="str">
        <f t="shared" si="4"/>
        <v>ไม่ผ่าน</v>
      </c>
    </row>
    <row r="24" spans="1:11" s="1" customFormat="1" ht="17.25" customHeight="1" x14ac:dyDescent="0.45">
      <c r="A24" s="7">
        <v>20</v>
      </c>
      <c r="B24" s="12"/>
      <c r="C24" s="13"/>
      <c r="D24" s="4"/>
      <c r="E24" s="4"/>
      <c r="F24" s="4"/>
      <c r="G24" s="4"/>
      <c r="H24" s="4"/>
      <c r="I24" s="3">
        <f t="shared" si="3"/>
        <v>0</v>
      </c>
      <c r="J24" s="3" t="str">
        <f t="shared" si="0"/>
        <v>0</v>
      </c>
      <c r="K24" s="3" t="str">
        <f t="shared" si="4"/>
        <v>ไม่ผ่าน</v>
      </c>
    </row>
    <row r="25" spans="1:11" s="1" customFormat="1" ht="17.25" customHeight="1" x14ac:dyDescent="0.45">
      <c r="A25" s="7">
        <v>21</v>
      </c>
      <c r="B25" s="12"/>
      <c r="C25" s="13"/>
      <c r="D25" s="4"/>
      <c r="E25" s="4"/>
      <c r="F25" s="4"/>
      <c r="G25" s="4"/>
      <c r="H25" s="4"/>
      <c r="I25" s="3">
        <f t="shared" si="3"/>
        <v>0</v>
      </c>
      <c r="J25" s="3" t="str">
        <f t="shared" si="0"/>
        <v>0</v>
      </c>
      <c r="K25" s="3" t="str">
        <f t="shared" si="4"/>
        <v>ไม่ผ่าน</v>
      </c>
    </row>
    <row r="26" spans="1:11" s="1" customFormat="1" ht="17.25" customHeight="1" x14ac:dyDescent="0.45">
      <c r="A26" s="7">
        <v>22</v>
      </c>
      <c r="B26" s="12"/>
      <c r="C26" s="13"/>
      <c r="D26" s="4"/>
      <c r="E26" s="4"/>
      <c r="F26" s="4"/>
      <c r="G26" s="4"/>
      <c r="H26" s="4"/>
      <c r="I26" s="3">
        <f t="shared" si="3"/>
        <v>0</v>
      </c>
      <c r="J26" s="3" t="str">
        <f t="shared" si="0"/>
        <v>0</v>
      </c>
      <c r="K26" s="3" t="str">
        <f t="shared" si="4"/>
        <v>ไม่ผ่าน</v>
      </c>
    </row>
    <row r="27" spans="1:11" s="1" customFormat="1" ht="17.25" customHeight="1" x14ac:dyDescent="0.45">
      <c r="A27" s="7">
        <v>23</v>
      </c>
      <c r="B27" s="12"/>
      <c r="C27" s="13"/>
      <c r="D27" s="4"/>
      <c r="E27" s="4"/>
      <c r="F27" s="4"/>
      <c r="G27" s="4"/>
      <c r="H27" s="4"/>
      <c r="I27" s="3">
        <f t="shared" si="3"/>
        <v>0</v>
      </c>
      <c r="J27" s="3" t="str">
        <f t="shared" si="0"/>
        <v>0</v>
      </c>
      <c r="K27" s="3" t="str">
        <f t="shared" si="4"/>
        <v>ไม่ผ่าน</v>
      </c>
    </row>
    <row r="28" spans="1:11" s="1" customFormat="1" ht="17.25" customHeight="1" x14ac:dyDescent="0.45">
      <c r="A28" s="7">
        <v>24</v>
      </c>
      <c r="B28" s="12"/>
      <c r="C28" s="13"/>
      <c r="D28" s="4"/>
      <c r="E28" s="4"/>
      <c r="F28" s="4"/>
      <c r="G28" s="4"/>
      <c r="H28" s="4"/>
      <c r="I28" s="3">
        <f>SUM(D28,E28,F28,G28,H28)</f>
        <v>0</v>
      </c>
      <c r="J28" s="3" t="str">
        <f t="shared" si="0"/>
        <v>0</v>
      </c>
      <c r="K28" s="3" t="str">
        <f>IF(I28&lt;=3,"ไม่ผ่าน",IF(I28&lt;=7,"ผ่าน",IF(I28&lt;=11,"ดี",IF(I28&gt;=12,"ดีเยี่ยม"))))</f>
        <v>ไม่ผ่าน</v>
      </c>
    </row>
    <row r="29" spans="1:11" s="1" customFormat="1" ht="17.25" customHeight="1" x14ac:dyDescent="0.45">
      <c r="A29" s="7">
        <v>25</v>
      </c>
      <c r="B29" s="12"/>
      <c r="C29" s="13"/>
      <c r="D29" s="4"/>
      <c r="E29" s="4"/>
      <c r="F29" s="4"/>
      <c r="G29" s="4"/>
      <c r="H29" s="4"/>
      <c r="I29" s="3">
        <f>SUM(D29,E29,F29,G29,H29)</f>
        <v>0</v>
      </c>
      <c r="J29" s="3" t="str">
        <f t="shared" si="0"/>
        <v>0</v>
      </c>
      <c r="K29" s="3" t="str">
        <f>IF(I29&lt;=3,"ไม่ผ่าน",IF(I29&lt;=7,"ผ่าน",IF(I29&lt;=11,"ดี",IF(I29&gt;=12,"ดีเยี่ยม"))))</f>
        <v>ไม่ผ่าน</v>
      </c>
    </row>
    <row r="30" spans="1:11" s="1" customFormat="1" ht="17.25" customHeight="1" x14ac:dyDescent="0.45">
      <c r="A30" s="9"/>
      <c r="B30" s="19"/>
      <c r="C30" s="29"/>
      <c r="D30" s="114">
        <f>COUNTIF(J5:J29,3)</f>
        <v>0</v>
      </c>
      <c r="E30" s="114">
        <f>COUNTIF(J5:J29,2)</f>
        <v>0</v>
      </c>
      <c r="F30" s="114">
        <f>COUNTIF(J5:J29,1)</f>
        <v>0</v>
      </c>
      <c r="G30" s="114">
        <f>COUNTIF(J5:J29,0)</f>
        <v>25</v>
      </c>
      <c r="H30" s="15"/>
      <c r="I30" s="16"/>
      <c r="J30" s="16"/>
      <c r="K30" s="16"/>
    </row>
    <row r="31" spans="1:11" s="1" customFormat="1" ht="21" x14ac:dyDescent="0.45">
      <c r="C31" s="1" t="s">
        <v>2</v>
      </c>
      <c r="D31" s="5"/>
      <c r="E31" s="5"/>
      <c r="F31" s="5"/>
      <c r="G31" s="5"/>
      <c r="H31" s="5"/>
    </row>
    <row r="32" spans="1:11" s="1" customFormat="1" ht="18" customHeight="1" x14ac:dyDescent="0.45">
      <c r="C32" s="1" t="s">
        <v>13</v>
      </c>
      <c r="D32" s="5"/>
      <c r="E32" s="77">
        <f>(D30*100)/25</f>
        <v>0</v>
      </c>
      <c r="F32" s="5"/>
      <c r="G32" s="5"/>
      <c r="H32" s="5"/>
      <c r="I32" s="5" t="s">
        <v>18</v>
      </c>
      <c r="K32" s="77">
        <f>(F30*100)/25</f>
        <v>0</v>
      </c>
    </row>
    <row r="33" spans="3:11" s="1" customFormat="1" ht="18" customHeight="1" x14ac:dyDescent="0.45">
      <c r="C33" s="1" t="s">
        <v>14</v>
      </c>
      <c r="D33" s="5"/>
      <c r="E33" s="77">
        <f>(E30*100)/25</f>
        <v>0</v>
      </c>
      <c r="F33" s="5"/>
      <c r="G33" s="5"/>
      <c r="H33" s="5"/>
      <c r="I33" s="5" t="s">
        <v>19</v>
      </c>
      <c r="K33" s="77">
        <f>(G30*100)/25</f>
        <v>100</v>
      </c>
    </row>
    <row r="34" spans="3:11" s="1" customFormat="1" ht="18" customHeight="1" x14ac:dyDescent="0.45">
      <c r="C34" s="1" t="s">
        <v>15</v>
      </c>
      <c r="D34" s="5"/>
      <c r="E34" s="5"/>
      <c r="F34" s="5"/>
      <c r="G34" s="39" t="s">
        <v>20</v>
      </c>
    </row>
    <row r="35" spans="3:11" s="1" customFormat="1" ht="18" customHeight="1" x14ac:dyDescent="0.45">
      <c r="C35" s="1" t="s">
        <v>16</v>
      </c>
      <c r="D35" s="5"/>
      <c r="E35" s="5"/>
      <c r="F35" s="5"/>
      <c r="G35" s="39" t="s">
        <v>22</v>
      </c>
    </row>
    <row r="36" spans="3:11" s="1" customFormat="1" ht="18" customHeight="1" x14ac:dyDescent="0.45">
      <c r="C36" s="1" t="s">
        <v>17</v>
      </c>
      <c r="D36" s="5"/>
      <c r="E36" s="5"/>
      <c r="F36" s="5"/>
      <c r="G36" s="39" t="s">
        <v>21</v>
      </c>
    </row>
  </sheetData>
  <mergeCells count="9">
    <mergeCell ref="C1:K1"/>
    <mergeCell ref="A2:K2"/>
    <mergeCell ref="A3:A4"/>
    <mergeCell ref="B3:B4"/>
    <mergeCell ref="C3:C4"/>
    <mergeCell ref="D3:H3"/>
    <mergeCell ref="I3:I4"/>
    <mergeCell ref="J3:J4"/>
    <mergeCell ref="K3:K4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I21" sqref="I21"/>
    </sheetView>
  </sheetViews>
  <sheetFormatPr defaultRowHeight="15" x14ac:dyDescent="0.25"/>
  <cols>
    <col min="1" max="1" width="4.42578125" customWidth="1"/>
    <col min="2" max="2" width="9.42578125" customWidth="1"/>
    <col min="3" max="3" width="8.42578125" customWidth="1"/>
    <col min="4" max="4" width="11.85546875" customWidth="1"/>
    <col min="5" max="5" width="13.42578125" customWidth="1"/>
    <col min="6" max="10" width="3.7109375" customWidth="1"/>
    <col min="11" max="11" width="6.140625" customWidth="1"/>
    <col min="12" max="13" width="7.42578125" customWidth="1"/>
  </cols>
  <sheetData>
    <row r="1" spans="1:13" s="1" customFormat="1" ht="21.75" x14ac:dyDescent="0.5">
      <c r="A1" s="2"/>
      <c r="B1" s="2"/>
      <c r="C1" s="2"/>
      <c r="D1" s="2"/>
      <c r="E1" s="125" t="s">
        <v>2</v>
      </c>
      <c r="F1" s="125"/>
      <c r="G1" s="125"/>
      <c r="H1" s="125"/>
      <c r="I1" s="125"/>
      <c r="J1" s="125"/>
      <c r="K1" s="125"/>
      <c r="L1" s="125"/>
      <c r="M1" s="125"/>
    </row>
    <row r="2" spans="1:13" s="1" customFormat="1" ht="29.25" customHeight="1" x14ac:dyDescent="0.5">
      <c r="A2" s="128" t="s">
        <v>25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s="1" customFormat="1" ht="21" customHeight="1" x14ac:dyDescent="0.45">
      <c r="A3" s="126" t="s">
        <v>3</v>
      </c>
      <c r="B3" s="132" t="s">
        <v>4</v>
      </c>
      <c r="C3" s="115" t="s">
        <v>5</v>
      </c>
      <c r="D3" s="116"/>
      <c r="E3" s="117"/>
      <c r="F3" s="127" t="s">
        <v>1</v>
      </c>
      <c r="G3" s="127"/>
      <c r="H3" s="127"/>
      <c r="I3" s="127"/>
      <c r="J3" s="127"/>
      <c r="K3" s="123" t="s">
        <v>0</v>
      </c>
      <c r="L3" s="129" t="s">
        <v>11</v>
      </c>
      <c r="M3" s="129" t="s">
        <v>12</v>
      </c>
    </row>
    <row r="4" spans="1:13" s="1" customFormat="1" ht="58.5" customHeight="1" x14ac:dyDescent="0.45">
      <c r="A4" s="126"/>
      <c r="B4" s="133"/>
      <c r="C4" s="118"/>
      <c r="D4" s="119"/>
      <c r="E4" s="120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4"/>
      <c r="L4" s="130"/>
      <c r="M4" s="131"/>
    </row>
    <row r="5" spans="1:13" s="1" customFormat="1" ht="17.25" customHeight="1" x14ac:dyDescent="0.45">
      <c r="A5" s="8">
        <v>1</v>
      </c>
      <c r="B5" s="23"/>
      <c r="C5" s="23"/>
      <c r="D5" s="12"/>
      <c r="E5" s="13"/>
      <c r="F5" s="4">
        <v>3</v>
      </c>
      <c r="G5" s="4">
        <v>2</v>
      </c>
      <c r="H5" s="4">
        <v>1</v>
      </c>
      <c r="I5" s="4">
        <v>3</v>
      </c>
      <c r="J5" s="4">
        <v>3</v>
      </c>
      <c r="K5" s="3">
        <f>SUM(F5,G5,H5,I5,J5)</f>
        <v>12</v>
      </c>
      <c r="L5" s="3" t="str">
        <f t="shared" ref="L5:L40" si="0">IF(K5&lt;=3,"0",IF(K5&lt;=7,"1",IF(K5&lt;=11,"2",IF(K5&gt;=12,"3"))))</f>
        <v>3</v>
      </c>
      <c r="M5" s="3" t="str">
        <f>IF(K5&lt;=3,"ไม่ผ่าน",IF(K5&lt;=7,"ผ่าน",IF(K5&lt;=11,"ดี",IF(K5&gt;=12,"ดีเยี่ยม"))))</f>
        <v>ดีเยี่ยม</v>
      </c>
    </row>
    <row r="6" spans="1:13" s="1" customFormat="1" ht="17.25" customHeight="1" x14ac:dyDescent="0.45">
      <c r="A6" s="8">
        <v>2</v>
      </c>
      <c r="B6" s="23"/>
      <c r="C6" s="23"/>
      <c r="D6" s="12"/>
      <c r="E6" s="13"/>
      <c r="F6" s="4"/>
      <c r="G6" s="4"/>
      <c r="H6" s="4"/>
      <c r="I6" s="4"/>
      <c r="J6" s="4"/>
      <c r="K6" s="3">
        <f t="shared" ref="K6:K16" si="1">SUM(F6,G6,H6,I6,J6)</f>
        <v>0</v>
      </c>
      <c r="L6" s="3" t="str">
        <f t="shared" si="0"/>
        <v>0</v>
      </c>
      <c r="M6" s="3" t="str">
        <f t="shared" ref="M6:M16" si="2">IF(K6&lt;=3,"ไม่ผ่าน",IF(K6&lt;=7,"ผ่าน",IF(K6&lt;=11,"ดี",IF(K6&gt;=12,"ดีเยี่ยม"))))</f>
        <v>ไม่ผ่าน</v>
      </c>
    </row>
    <row r="7" spans="1:13" s="1" customFormat="1" ht="17.25" customHeight="1" x14ac:dyDescent="0.45">
      <c r="A7" s="8">
        <v>3</v>
      </c>
      <c r="B7" s="23"/>
      <c r="C7" s="23"/>
      <c r="D7" s="12"/>
      <c r="E7" s="13"/>
      <c r="F7" s="4"/>
      <c r="G7" s="4"/>
      <c r="H7" s="4"/>
      <c r="I7" s="4"/>
      <c r="J7" s="4"/>
      <c r="K7" s="3">
        <f t="shared" si="1"/>
        <v>0</v>
      </c>
      <c r="L7" s="3" t="str">
        <f t="shared" si="0"/>
        <v>0</v>
      </c>
      <c r="M7" s="3" t="str">
        <f t="shared" si="2"/>
        <v>ไม่ผ่าน</v>
      </c>
    </row>
    <row r="8" spans="1:13" s="1" customFormat="1" ht="17.25" customHeight="1" x14ac:dyDescent="0.45">
      <c r="A8" s="8">
        <v>4</v>
      </c>
      <c r="B8" s="23"/>
      <c r="C8" s="23"/>
      <c r="D8" s="12"/>
      <c r="E8" s="13"/>
      <c r="F8" s="4"/>
      <c r="G8" s="4"/>
      <c r="H8" s="4"/>
      <c r="I8" s="4"/>
      <c r="J8" s="4"/>
      <c r="K8" s="3">
        <f t="shared" si="1"/>
        <v>0</v>
      </c>
      <c r="L8" s="3" t="str">
        <f t="shared" si="0"/>
        <v>0</v>
      </c>
      <c r="M8" s="3" t="str">
        <f t="shared" si="2"/>
        <v>ไม่ผ่าน</v>
      </c>
    </row>
    <row r="9" spans="1:13" s="1" customFormat="1" ht="17.25" customHeight="1" x14ac:dyDescent="0.45">
      <c r="A9" s="8">
        <v>5</v>
      </c>
      <c r="B9" s="23"/>
      <c r="C9" s="23"/>
      <c r="D9" s="12"/>
      <c r="E9" s="13"/>
      <c r="F9" s="4"/>
      <c r="G9" s="4"/>
      <c r="H9" s="4"/>
      <c r="I9" s="4"/>
      <c r="J9" s="4"/>
      <c r="K9" s="3">
        <f t="shared" si="1"/>
        <v>0</v>
      </c>
      <c r="L9" s="3" t="str">
        <f t="shared" si="0"/>
        <v>0</v>
      </c>
      <c r="M9" s="3" t="str">
        <f t="shared" si="2"/>
        <v>ไม่ผ่าน</v>
      </c>
    </row>
    <row r="10" spans="1:13" s="1" customFormat="1" ht="17.25" customHeight="1" x14ac:dyDescent="0.45">
      <c r="A10" s="8">
        <v>6</v>
      </c>
      <c r="B10" s="23"/>
      <c r="C10" s="23"/>
      <c r="D10" s="12"/>
      <c r="E10" s="13"/>
      <c r="F10" s="4"/>
      <c r="G10" s="4"/>
      <c r="H10" s="4"/>
      <c r="I10" s="4"/>
      <c r="J10" s="4"/>
      <c r="K10" s="3">
        <f t="shared" si="1"/>
        <v>0</v>
      </c>
      <c r="L10" s="3" t="str">
        <f t="shared" si="0"/>
        <v>0</v>
      </c>
      <c r="M10" s="3" t="str">
        <f t="shared" si="2"/>
        <v>ไม่ผ่าน</v>
      </c>
    </row>
    <row r="11" spans="1:13" s="1" customFormat="1" ht="17.25" customHeight="1" x14ac:dyDescent="0.45">
      <c r="A11" s="8">
        <v>7</v>
      </c>
      <c r="B11" s="23"/>
      <c r="C11" s="23"/>
      <c r="D11" s="12"/>
      <c r="E11" s="13"/>
      <c r="F11" s="4"/>
      <c r="G11" s="4"/>
      <c r="H11" s="4"/>
      <c r="I11" s="4"/>
      <c r="J11" s="4"/>
      <c r="K11" s="3">
        <f t="shared" si="1"/>
        <v>0</v>
      </c>
      <c r="L11" s="3" t="str">
        <f t="shared" si="0"/>
        <v>0</v>
      </c>
      <c r="M11" s="3" t="str">
        <f t="shared" si="2"/>
        <v>ไม่ผ่าน</v>
      </c>
    </row>
    <row r="12" spans="1:13" s="1" customFormat="1" ht="17.25" customHeight="1" x14ac:dyDescent="0.45">
      <c r="A12" s="8">
        <v>8</v>
      </c>
      <c r="B12" s="23"/>
      <c r="C12" s="23"/>
      <c r="D12" s="12"/>
      <c r="E12" s="13"/>
      <c r="F12" s="4"/>
      <c r="G12" s="4"/>
      <c r="H12" s="4"/>
      <c r="I12" s="4"/>
      <c r="J12" s="4"/>
      <c r="K12" s="3">
        <f t="shared" si="1"/>
        <v>0</v>
      </c>
      <c r="L12" s="3" t="str">
        <f t="shared" si="0"/>
        <v>0</v>
      </c>
      <c r="M12" s="3" t="str">
        <f t="shared" si="2"/>
        <v>ไม่ผ่าน</v>
      </c>
    </row>
    <row r="13" spans="1:13" s="1" customFormat="1" ht="17.25" customHeight="1" x14ac:dyDescent="0.45">
      <c r="A13" s="8">
        <v>9</v>
      </c>
      <c r="B13" s="23"/>
      <c r="C13" s="23"/>
      <c r="D13" s="12"/>
      <c r="E13" s="13"/>
      <c r="F13" s="4"/>
      <c r="G13" s="4"/>
      <c r="H13" s="4"/>
      <c r="I13" s="4"/>
      <c r="J13" s="4"/>
      <c r="K13" s="3">
        <f t="shared" si="1"/>
        <v>0</v>
      </c>
      <c r="L13" s="3" t="str">
        <f t="shared" si="0"/>
        <v>0</v>
      </c>
      <c r="M13" s="3" t="str">
        <f t="shared" si="2"/>
        <v>ไม่ผ่าน</v>
      </c>
    </row>
    <row r="14" spans="1:13" s="1" customFormat="1" ht="17.25" customHeight="1" x14ac:dyDescent="0.45">
      <c r="A14" s="8">
        <v>10</v>
      </c>
      <c r="B14" s="23"/>
      <c r="C14" s="23"/>
      <c r="D14" s="12"/>
      <c r="E14" s="13"/>
      <c r="F14" s="4"/>
      <c r="G14" s="4"/>
      <c r="H14" s="4"/>
      <c r="I14" s="4"/>
      <c r="J14" s="4"/>
      <c r="K14" s="3">
        <f t="shared" si="1"/>
        <v>0</v>
      </c>
      <c r="L14" s="3" t="str">
        <f t="shared" si="0"/>
        <v>0</v>
      </c>
      <c r="M14" s="3" t="str">
        <f t="shared" si="2"/>
        <v>ไม่ผ่าน</v>
      </c>
    </row>
    <row r="15" spans="1:13" s="1" customFormat="1" ht="17.25" customHeight="1" x14ac:dyDescent="0.45">
      <c r="A15" s="8">
        <v>11</v>
      </c>
      <c r="B15" s="23"/>
      <c r="C15" s="23"/>
      <c r="D15" s="12"/>
      <c r="E15" s="13"/>
      <c r="F15" s="4"/>
      <c r="G15" s="4"/>
      <c r="H15" s="4"/>
      <c r="I15" s="4"/>
      <c r="J15" s="4"/>
      <c r="K15" s="3">
        <f t="shared" si="1"/>
        <v>0</v>
      </c>
      <c r="L15" s="3" t="str">
        <f t="shared" si="0"/>
        <v>0</v>
      </c>
      <c r="M15" s="3" t="str">
        <f t="shared" si="2"/>
        <v>ไม่ผ่าน</v>
      </c>
    </row>
    <row r="16" spans="1:13" s="1" customFormat="1" ht="17.25" customHeight="1" x14ac:dyDescent="0.45">
      <c r="A16" s="8">
        <v>12</v>
      </c>
      <c r="B16" s="23"/>
      <c r="C16" s="23"/>
      <c r="D16" s="12"/>
      <c r="E16" s="13"/>
      <c r="F16" s="4"/>
      <c r="G16" s="4"/>
      <c r="H16" s="4"/>
      <c r="I16" s="4"/>
      <c r="J16" s="4"/>
      <c r="K16" s="3">
        <f t="shared" si="1"/>
        <v>0</v>
      </c>
      <c r="L16" s="3" t="str">
        <f t="shared" si="0"/>
        <v>0</v>
      </c>
      <c r="M16" s="3" t="str">
        <f t="shared" si="2"/>
        <v>ไม่ผ่าน</v>
      </c>
    </row>
    <row r="17" spans="1:13" s="1" customFormat="1" ht="17.25" customHeight="1" x14ac:dyDescent="0.45">
      <c r="A17" s="8">
        <v>13</v>
      </c>
      <c r="B17" s="23"/>
      <c r="C17" s="23"/>
      <c r="D17" s="12"/>
      <c r="E17" s="13"/>
      <c r="F17" s="4"/>
      <c r="G17" s="4"/>
      <c r="H17" s="4"/>
      <c r="I17" s="4"/>
      <c r="J17" s="4"/>
      <c r="K17" s="3">
        <f t="shared" ref="K17:K40" si="3">SUM(F17,G17,H17,I17,J17)</f>
        <v>0</v>
      </c>
      <c r="L17" s="3" t="str">
        <f t="shared" si="0"/>
        <v>0</v>
      </c>
      <c r="M17" s="3" t="str">
        <f t="shared" ref="M17:M40" si="4">IF(K17&lt;=3,"ไม่ผ่าน",IF(K17&lt;=7,"ผ่าน",IF(K17&lt;=11,"ดี",IF(K17&gt;=12,"ดีเยี่ยม"))))</f>
        <v>ไม่ผ่าน</v>
      </c>
    </row>
    <row r="18" spans="1:13" s="1" customFormat="1" ht="17.25" customHeight="1" x14ac:dyDescent="0.45">
      <c r="A18" s="8">
        <v>14</v>
      </c>
      <c r="B18" s="23"/>
      <c r="C18" s="23"/>
      <c r="D18" s="12"/>
      <c r="E18" s="13"/>
      <c r="F18" s="4"/>
      <c r="G18" s="4"/>
      <c r="H18" s="4"/>
      <c r="I18" s="4"/>
      <c r="J18" s="4"/>
      <c r="K18" s="3">
        <f t="shared" si="3"/>
        <v>0</v>
      </c>
      <c r="L18" s="3" t="str">
        <f t="shared" si="0"/>
        <v>0</v>
      </c>
      <c r="M18" s="3" t="str">
        <f t="shared" si="4"/>
        <v>ไม่ผ่าน</v>
      </c>
    </row>
    <row r="19" spans="1:13" s="1" customFormat="1" ht="17.25" customHeight="1" x14ac:dyDescent="0.45">
      <c r="A19" s="8">
        <v>15</v>
      </c>
      <c r="B19" s="23"/>
      <c r="C19" s="23"/>
      <c r="D19" s="12"/>
      <c r="E19" s="13"/>
      <c r="F19" s="4"/>
      <c r="G19" s="4"/>
      <c r="H19" s="4"/>
      <c r="I19" s="4"/>
      <c r="J19" s="4"/>
      <c r="K19" s="3">
        <f t="shared" si="3"/>
        <v>0</v>
      </c>
      <c r="L19" s="3" t="str">
        <f t="shared" si="0"/>
        <v>0</v>
      </c>
      <c r="M19" s="3" t="str">
        <f t="shared" si="4"/>
        <v>ไม่ผ่าน</v>
      </c>
    </row>
    <row r="20" spans="1:13" s="1" customFormat="1" ht="17.25" customHeight="1" x14ac:dyDescent="0.45">
      <c r="A20" s="8">
        <v>16</v>
      </c>
      <c r="B20" s="23"/>
      <c r="C20" s="23"/>
      <c r="D20" s="12"/>
      <c r="E20" s="13"/>
      <c r="F20" s="4"/>
      <c r="G20" s="4"/>
      <c r="H20" s="4"/>
      <c r="I20" s="4"/>
      <c r="J20" s="4"/>
      <c r="K20" s="3">
        <f t="shared" si="3"/>
        <v>0</v>
      </c>
      <c r="L20" s="3" t="str">
        <f t="shared" si="0"/>
        <v>0</v>
      </c>
      <c r="M20" s="3" t="str">
        <f t="shared" si="4"/>
        <v>ไม่ผ่าน</v>
      </c>
    </row>
    <row r="21" spans="1:13" s="1" customFormat="1" ht="17.25" customHeight="1" x14ac:dyDescent="0.45">
      <c r="A21" s="8">
        <v>17</v>
      </c>
      <c r="B21" s="23"/>
      <c r="C21" s="23"/>
      <c r="D21" s="12"/>
      <c r="E21" s="13"/>
      <c r="F21" s="4"/>
      <c r="G21" s="4"/>
      <c r="H21" s="4"/>
      <c r="I21" s="4"/>
      <c r="J21" s="4"/>
      <c r="K21" s="3">
        <f t="shared" si="3"/>
        <v>0</v>
      </c>
      <c r="L21" s="3" t="str">
        <f t="shared" si="0"/>
        <v>0</v>
      </c>
      <c r="M21" s="3" t="str">
        <f t="shared" si="4"/>
        <v>ไม่ผ่าน</v>
      </c>
    </row>
    <row r="22" spans="1:13" s="1" customFormat="1" ht="17.25" customHeight="1" x14ac:dyDescent="0.45">
      <c r="A22" s="8">
        <v>18</v>
      </c>
      <c r="B22" s="23"/>
      <c r="C22" s="23"/>
      <c r="D22" s="12"/>
      <c r="E22" s="13"/>
      <c r="F22" s="4"/>
      <c r="G22" s="4"/>
      <c r="H22" s="4"/>
      <c r="I22" s="4"/>
      <c r="J22" s="4"/>
      <c r="K22" s="3">
        <f t="shared" si="3"/>
        <v>0</v>
      </c>
      <c r="L22" s="3" t="str">
        <f t="shared" si="0"/>
        <v>0</v>
      </c>
      <c r="M22" s="3" t="str">
        <f t="shared" si="4"/>
        <v>ไม่ผ่าน</v>
      </c>
    </row>
    <row r="23" spans="1:13" s="1" customFormat="1" ht="17.25" customHeight="1" x14ac:dyDescent="0.45">
      <c r="A23" s="8">
        <v>19</v>
      </c>
      <c r="B23" s="23"/>
      <c r="C23" s="23"/>
      <c r="D23" s="12"/>
      <c r="E23" s="13"/>
      <c r="F23" s="4"/>
      <c r="G23" s="4"/>
      <c r="H23" s="4"/>
      <c r="I23" s="4"/>
      <c r="J23" s="4"/>
      <c r="K23" s="3">
        <f t="shared" si="3"/>
        <v>0</v>
      </c>
      <c r="L23" s="3" t="str">
        <f t="shared" si="0"/>
        <v>0</v>
      </c>
      <c r="M23" s="3" t="str">
        <f t="shared" si="4"/>
        <v>ไม่ผ่าน</v>
      </c>
    </row>
    <row r="24" spans="1:13" s="1" customFormat="1" ht="17.25" customHeight="1" x14ac:dyDescent="0.45">
      <c r="A24" s="7">
        <v>20</v>
      </c>
      <c r="B24" s="7"/>
      <c r="C24" s="7"/>
      <c r="D24" s="12"/>
      <c r="E24" s="13"/>
      <c r="F24" s="4"/>
      <c r="G24" s="4"/>
      <c r="H24" s="4"/>
      <c r="I24" s="4"/>
      <c r="J24" s="4"/>
      <c r="K24" s="3">
        <f t="shared" si="3"/>
        <v>0</v>
      </c>
      <c r="L24" s="3" t="str">
        <f t="shared" si="0"/>
        <v>0</v>
      </c>
      <c r="M24" s="3" t="str">
        <f t="shared" si="4"/>
        <v>ไม่ผ่าน</v>
      </c>
    </row>
    <row r="25" spans="1:13" s="1" customFormat="1" ht="17.25" customHeight="1" x14ac:dyDescent="0.45">
      <c r="A25" s="7">
        <v>21</v>
      </c>
      <c r="B25" s="7"/>
      <c r="C25" s="7"/>
      <c r="D25" s="12"/>
      <c r="E25" s="13"/>
      <c r="F25" s="4"/>
      <c r="G25" s="4"/>
      <c r="H25" s="4"/>
      <c r="I25" s="4"/>
      <c r="J25" s="4"/>
      <c r="K25" s="3">
        <f t="shared" si="3"/>
        <v>0</v>
      </c>
      <c r="L25" s="3" t="str">
        <f t="shared" si="0"/>
        <v>0</v>
      </c>
      <c r="M25" s="3" t="str">
        <f t="shared" si="4"/>
        <v>ไม่ผ่าน</v>
      </c>
    </row>
    <row r="26" spans="1:13" s="1" customFormat="1" ht="17.25" customHeight="1" x14ac:dyDescent="0.45">
      <c r="A26" s="7">
        <v>22</v>
      </c>
      <c r="B26" s="7"/>
      <c r="C26" s="7"/>
      <c r="D26" s="12"/>
      <c r="E26" s="13"/>
      <c r="F26" s="4"/>
      <c r="G26" s="4"/>
      <c r="H26" s="4"/>
      <c r="I26" s="4"/>
      <c r="J26" s="4"/>
      <c r="K26" s="3">
        <f t="shared" si="3"/>
        <v>0</v>
      </c>
      <c r="L26" s="3" t="str">
        <f t="shared" si="0"/>
        <v>0</v>
      </c>
      <c r="M26" s="3" t="str">
        <f t="shared" si="4"/>
        <v>ไม่ผ่าน</v>
      </c>
    </row>
    <row r="27" spans="1:13" s="1" customFormat="1" ht="17.25" customHeight="1" x14ac:dyDescent="0.45">
      <c r="A27" s="7">
        <v>23</v>
      </c>
      <c r="B27" s="7"/>
      <c r="C27" s="7"/>
      <c r="D27" s="12"/>
      <c r="E27" s="13"/>
      <c r="F27" s="4"/>
      <c r="G27" s="4"/>
      <c r="H27" s="4"/>
      <c r="I27" s="4"/>
      <c r="J27" s="4"/>
      <c r="K27" s="3">
        <f t="shared" si="3"/>
        <v>0</v>
      </c>
      <c r="L27" s="3" t="str">
        <f t="shared" si="0"/>
        <v>0</v>
      </c>
      <c r="M27" s="3" t="str">
        <f t="shared" si="4"/>
        <v>ไม่ผ่าน</v>
      </c>
    </row>
    <row r="28" spans="1:13" s="1" customFormat="1" ht="17.25" customHeight="1" x14ac:dyDescent="0.45">
      <c r="A28" s="7">
        <v>24</v>
      </c>
      <c r="B28" s="7"/>
      <c r="C28" s="7"/>
      <c r="D28" s="12"/>
      <c r="E28" s="13"/>
      <c r="F28" s="4"/>
      <c r="G28" s="4"/>
      <c r="H28" s="4"/>
      <c r="I28" s="4"/>
      <c r="J28" s="4"/>
      <c r="K28" s="3">
        <f t="shared" si="3"/>
        <v>0</v>
      </c>
      <c r="L28" s="3" t="str">
        <f t="shared" si="0"/>
        <v>0</v>
      </c>
      <c r="M28" s="3" t="str">
        <f t="shared" si="4"/>
        <v>ไม่ผ่าน</v>
      </c>
    </row>
    <row r="29" spans="1:13" s="1" customFormat="1" ht="17.25" customHeight="1" x14ac:dyDescent="0.45">
      <c r="A29" s="7">
        <v>25</v>
      </c>
      <c r="B29" s="7"/>
      <c r="C29" s="7"/>
      <c r="D29" s="12"/>
      <c r="E29" s="13"/>
      <c r="F29" s="4"/>
      <c r="G29" s="4"/>
      <c r="H29" s="4"/>
      <c r="I29" s="4"/>
      <c r="J29" s="4"/>
      <c r="K29" s="3">
        <f t="shared" si="3"/>
        <v>0</v>
      </c>
      <c r="L29" s="3" t="str">
        <f t="shared" si="0"/>
        <v>0</v>
      </c>
      <c r="M29" s="3" t="str">
        <f t="shared" si="4"/>
        <v>ไม่ผ่าน</v>
      </c>
    </row>
    <row r="30" spans="1:13" s="1" customFormat="1" ht="17.25" customHeight="1" x14ac:dyDescent="0.45">
      <c r="A30" s="7">
        <v>26</v>
      </c>
      <c r="B30" s="7"/>
      <c r="C30" s="7"/>
      <c r="D30" s="12"/>
      <c r="E30" s="13"/>
      <c r="F30" s="4"/>
      <c r="G30" s="4"/>
      <c r="H30" s="4"/>
      <c r="I30" s="4"/>
      <c r="J30" s="4"/>
      <c r="K30" s="3">
        <f t="shared" si="3"/>
        <v>0</v>
      </c>
      <c r="L30" s="3" t="str">
        <f t="shared" si="0"/>
        <v>0</v>
      </c>
      <c r="M30" s="3" t="str">
        <f t="shared" si="4"/>
        <v>ไม่ผ่าน</v>
      </c>
    </row>
    <row r="31" spans="1:13" s="1" customFormat="1" ht="17.25" customHeight="1" x14ac:dyDescent="0.45">
      <c r="A31" s="7">
        <v>27</v>
      </c>
      <c r="B31" s="7"/>
      <c r="C31" s="7"/>
      <c r="D31" s="12"/>
      <c r="E31" s="13"/>
      <c r="F31" s="4"/>
      <c r="G31" s="4"/>
      <c r="H31" s="4"/>
      <c r="I31" s="4"/>
      <c r="J31" s="4"/>
      <c r="K31" s="3">
        <f t="shared" si="3"/>
        <v>0</v>
      </c>
      <c r="L31" s="3" t="str">
        <f t="shared" si="0"/>
        <v>0</v>
      </c>
      <c r="M31" s="3" t="str">
        <f t="shared" si="4"/>
        <v>ไม่ผ่าน</v>
      </c>
    </row>
    <row r="32" spans="1:13" s="1" customFormat="1" ht="17.25" customHeight="1" x14ac:dyDescent="0.45">
      <c r="A32" s="7">
        <v>28</v>
      </c>
      <c r="B32" s="7"/>
      <c r="C32" s="7"/>
      <c r="D32" s="12"/>
      <c r="E32" s="13"/>
      <c r="F32" s="4"/>
      <c r="G32" s="4"/>
      <c r="H32" s="4"/>
      <c r="I32" s="4"/>
      <c r="J32" s="4"/>
      <c r="K32" s="3">
        <f t="shared" si="3"/>
        <v>0</v>
      </c>
      <c r="L32" s="3" t="str">
        <f t="shared" si="0"/>
        <v>0</v>
      </c>
      <c r="M32" s="3" t="str">
        <f t="shared" si="4"/>
        <v>ไม่ผ่าน</v>
      </c>
    </row>
    <row r="33" spans="1:13" s="1" customFormat="1" ht="17.25" customHeight="1" x14ac:dyDescent="0.45">
      <c r="A33" s="7">
        <v>29</v>
      </c>
      <c r="B33" s="7"/>
      <c r="C33" s="7"/>
      <c r="D33" s="12"/>
      <c r="E33" s="13"/>
      <c r="F33" s="4"/>
      <c r="G33" s="4"/>
      <c r="H33" s="4"/>
      <c r="I33" s="4"/>
      <c r="J33" s="4"/>
      <c r="K33" s="3">
        <f t="shared" si="3"/>
        <v>0</v>
      </c>
      <c r="L33" s="3" t="str">
        <f t="shared" si="0"/>
        <v>0</v>
      </c>
      <c r="M33" s="3" t="str">
        <f t="shared" si="4"/>
        <v>ไม่ผ่าน</v>
      </c>
    </row>
    <row r="34" spans="1:13" s="1" customFormat="1" ht="17.25" customHeight="1" x14ac:dyDescent="0.45">
      <c r="A34" s="7">
        <v>30</v>
      </c>
      <c r="B34" s="7"/>
      <c r="C34" s="7"/>
      <c r="D34" s="12"/>
      <c r="E34" s="13"/>
      <c r="F34" s="4"/>
      <c r="G34" s="4"/>
      <c r="H34" s="4"/>
      <c r="I34" s="4"/>
      <c r="J34" s="4"/>
      <c r="K34" s="3">
        <f t="shared" si="3"/>
        <v>0</v>
      </c>
      <c r="L34" s="3" t="str">
        <f t="shared" si="0"/>
        <v>0</v>
      </c>
      <c r="M34" s="3" t="str">
        <f t="shared" si="4"/>
        <v>ไม่ผ่าน</v>
      </c>
    </row>
    <row r="35" spans="1:13" s="1" customFormat="1" ht="17.25" customHeight="1" x14ac:dyDescent="0.45">
      <c r="A35" s="7">
        <v>31</v>
      </c>
      <c r="B35" s="7"/>
      <c r="C35" s="7"/>
      <c r="D35" s="12"/>
      <c r="E35" s="13"/>
      <c r="F35" s="4"/>
      <c r="G35" s="4"/>
      <c r="H35" s="4"/>
      <c r="I35" s="4"/>
      <c r="J35" s="4"/>
      <c r="K35" s="3">
        <f t="shared" si="3"/>
        <v>0</v>
      </c>
      <c r="L35" s="3" t="str">
        <f t="shared" si="0"/>
        <v>0</v>
      </c>
      <c r="M35" s="3" t="str">
        <f t="shared" si="4"/>
        <v>ไม่ผ่าน</v>
      </c>
    </row>
    <row r="36" spans="1:13" s="1" customFormat="1" ht="17.25" customHeight="1" x14ac:dyDescent="0.45">
      <c r="A36" s="7">
        <v>32</v>
      </c>
      <c r="B36" s="7"/>
      <c r="C36" s="7"/>
      <c r="D36" s="12"/>
      <c r="E36" s="13"/>
      <c r="F36" s="4"/>
      <c r="G36" s="4"/>
      <c r="H36" s="4"/>
      <c r="I36" s="4"/>
      <c r="J36" s="4"/>
      <c r="K36" s="3">
        <f t="shared" si="3"/>
        <v>0</v>
      </c>
      <c r="L36" s="3" t="str">
        <f t="shared" si="0"/>
        <v>0</v>
      </c>
      <c r="M36" s="3" t="str">
        <f t="shared" si="4"/>
        <v>ไม่ผ่าน</v>
      </c>
    </row>
    <row r="37" spans="1:13" s="1" customFormat="1" ht="17.25" customHeight="1" x14ac:dyDescent="0.45">
      <c r="A37" s="7">
        <v>33</v>
      </c>
      <c r="B37" s="7"/>
      <c r="C37" s="7"/>
      <c r="D37" s="12"/>
      <c r="E37" s="13"/>
      <c r="F37" s="4"/>
      <c r="G37" s="4"/>
      <c r="H37" s="4"/>
      <c r="I37" s="4"/>
      <c r="J37" s="4"/>
      <c r="K37" s="3">
        <f t="shared" si="3"/>
        <v>0</v>
      </c>
      <c r="L37" s="3" t="str">
        <f t="shared" si="0"/>
        <v>0</v>
      </c>
      <c r="M37" s="3" t="str">
        <f t="shared" si="4"/>
        <v>ไม่ผ่าน</v>
      </c>
    </row>
    <row r="38" spans="1:13" s="1" customFormat="1" ht="17.25" customHeight="1" x14ac:dyDescent="0.45">
      <c r="A38" s="7">
        <v>34</v>
      </c>
      <c r="B38" s="7"/>
      <c r="C38" s="7"/>
      <c r="D38" s="12"/>
      <c r="E38" s="13"/>
      <c r="F38" s="4"/>
      <c r="G38" s="4"/>
      <c r="H38" s="4"/>
      <c r="I38" s="4"/>
      <c r="J38" s="4"/>
      <c r="K38" s="3">
        <f t="shared" si="3"/>
        <v>0</v>
      </c>
      <c r="L38" s="3" t="str">
        <f t="shared" si="0"/>
        <v>0</v>
      </c>
      <c r="M38" s="3" t="str">
        <f t="shared" si="4"/>
        <v>ไม่ผ่าน</v>
      </c>
    </row>
    <row r="39" spans="1:13" s="1" customFormat="1" ht="17.25" customHeight="1" x14ac:dyDescent="0.45">
      <c r="A39" s="7">
        <v>35</v>
      </c>
      <c r="B39" s="7"/>
      <c r="C39" s="7"/>
      <c r="D39" s="12"/>
      <c r="E39" s="13"/>
      <c r="F39" s="4"/>
      <c r="G39" s="4"/>
      <c r="H39" s="4"/>
      <c r="I39" s="4"/>
      <c r="J39" s="4"/>
      <c r="K39" s="3">
        <f t="shared" si="3"/>
        <v>0</v>
      </c>
      <c r="L39" s="3" t="str">
        <f t="shared" si="0"/>
        <v>0</v>
      </c>
      <c r="M39" s="3" t="str">
        <f t="shared" si="4"/>
        <v>ไม่ผ่าน</v>
      </c>
    </row>
    <row r="40" spans="1:13" s="1" customFormat="1" ht="17.25" customHeight="1" x14ac:dyDescent="0.45">
      <c r="A40" s="7">
        <v>36</v>
      </c>
      <c r="B40" s="7"/>
      <c r="C40" s="7"/>
      <c r="D40" s="12"/>
      <c r="E40" s="13"/>
      <c r="F40" s="4"/>
      <c r="G40" s="4"/>
      <c r="H40" s="4"/>
      <c r="I40" s="4"/>
      <c r="J40" s="4"/>
      <c r="K40" s="3">
        <f t="shared" si="3"/>
        <v>0</v>
      </c>
      <c r="L40" s="3" t="str">
        <f t="shared" si="0"/>
        <v>0</v>
      </c>
      <c r="M40" s="3" t="str">
        <f t="shared" si="4"/>
        <v>ไม่ผ่าน</v>
      </c>
    </row>
    <row r="41" spans="1:13" s="1" customFormat="1" ht="17.25" customHeight="1" x14ac:dyDescent="0.45">
      <c r="A41" s="9"/>
      <c r="B41" s="9"/>
      <c r="C41" s="9"/>
      <c r="D41" s="9"/>
      <c r="E41" s="10"/>
      <c r="F41" s="11"/>
      <c r="G41" s="11"/>
      <c r="H41" s="11"/>
      <c r="I41" s="11"/>
      <c r="J41" s="11"/>
      <c r="K41" s="10"/>
      <c r="L41" s="10"/>
      <c r="M41" s="10"/>
    </row>
    <row r="42" spans="1:13" s="1" customFormat="1" ht="21" x14ac:dyDescent="0.45">
      <c r="B42" s="1" t="s">
        <v>2</v>
      </c>
      <c r="F42" s="5"/>
      <c r="G42" s="5"/>
      <c r="H42" s="5"/>
      <c r="I42" s="5"/>
      <c r="J42" s="5"/>
    </row>
    <row r="43" spans="1:13" s="1" customFormat="1" ht="21.75" x14ac:dyDescent="0.45">
      <c r="B43" s="1" t="s">
        <v>13</v>
      </c>
      <c r="F43" s="5"/>
      <c r="G43" s="16"/>
      <c r="H43" s="5"/>
      <c r="I43" s="5"/>
      <c r="J43" s="5"/>
      <c r="K43" s="5" t="s">
        <v>18</v>
      </c>
      <c r="M43" s="3"/>
    </row>
    <row r="44" spans="1:13" s="1" customFormat="1" ht="21.75" x14ac:dyDescent="0.45">
      <c r="B44" s="1" t="s">
        <v>14</v>
      </c>
      <c r="F44" s="5"/>
      <c r="G44" s="16"/>
      <c r="H44" s="5"/>
      <c r="I44" s="5"/>
      <c r="J44" s="5"/>
      <c r="K44" s="5" t="s">
        <v>19</v>
      </c>
      <c r="M44" s="3"/>
    </row>
    <row r="45" spans="1:13" s="1" customFormat="1" ht="21" x14ac:dyDescent="0.45">
      <c r="B45" s="1" t="s">
        <v>15</v>
      </c>
      <c r="F45" s="5"/>
      <c r="G45" s="5"/>
      <c r="H45" s="5"/>
      <c r="I45" s="39" t="s">
        <v>20</v>
      </c>
    </row>
    <row r="46" spans="1:13" s="1" customFormat="1" ht="21" x14ac:dyDescent="0.45">
      <c r="B46" s="1" t="s">
        <v>16</v>
      </c>
      <c r="F46" s="5"/>
      <c r="G46" s="5"/>
      <c r="H46" s="5"/>
      <c r="I46" s="39" t="s">
        <v>22</v>
      </c>
    </row>
    <row r="47" spans="1:13" s="1" customFormat="1" ht="21" x14ac:dyDescent="0.45">
      <c r="B47" s="1" t="s">
        <v>17</v>
      </c>
      <c r="F47" s="5"/>
      <c r="G47" s="5"/>
      <c r="H47" s="5"/>
      <c r="I47" s="39" t="s">
        <v>21</v>
      </c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pane ySplit="2" topLeftCell="A30" activePane="bottomLeft" state="frozen"/>
      <selection pane="bottomLeft" activeCell="F33" sqref="F33:I33"/>
    </sheetView>
  </sheetViews>
  <sheetFormatPr defaultRowHeight="15" x14ac:dyDescent="0.25"/>
  <cols>
    <col min="1" max="1" width="3.42578125" customWidth="1"/>
    <col min="2" max="2" width="6.42578125" customWidth="1"/>
    <col min="3" max="3" width="4.85546875" customWidth="1"/>
    <col min="4" max="4" width="10.140625" customWidth="1"/>
    <col min="5" max="5" width="9.140625" customWidth="1"/>
    <col min="6" max="10" width="3.7109375" customWidth="1"/>
    <col min="11" max="11" width="6.85546875" customWidth="1"/>
    <col min="12" max="12" width="8.5703125" customWidth="1"/>
    <col min="13" max="13" width="9.42578125" customWidth="1"/>
  </cols>
  <sheetData>
    <row r="1" spans="1:13" s="1" customFormat="1" ht="21.75" x14ac:dyDescent="0.5">
      <c r="A1" s="2"/>
      <c r="B1" s="2"/>
      <c r="C1" s="2"/>
      <c r="D1" s="2"/>
      <c r="E1" s="125" t="s">
        <v>2</v>
      </c>
      <c r="F1" s="125"/>
      <c r="G1" s="125"/>
      <c r="H1" s="125"/>
      <c r="I1" s="125"/>
      <c r="J1" s="125"/>
      <c r="K1" s="125"/>
      <c r="L1" s="125"/>
      <c r="M1" s="125"/>
    </row>
    <row r="2" spans="1:13" s="1" customFormat="1" ht="29.25" customHeight="1" x14ac:dyDescent="0.5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s="1" customFormat="1" ht="21" customHeight="1" x14ac:dyDescent="0.45">
      <c r="A3" s="126" t="s">
        <v>3</v>
      </c>
      <c r="B3" s="132" t="s">
        <v>4</v>
      </c>
      <c r="C3" s="115" t="s">
        <v>5</v>
      </c>
      <c r="D3" s="116"/>
      <c r="E3" s="117"/>
      <c r="F3" s="127" t="s">
        <v>1</v>
      </c>
      <c r="G3" s="127"/>
      <c r="H3" s="127"/>
      <c r="I3" s="127"/>
      <c r="J3" s="127"/>
      <c r="K3" s="123" t="s">
        <v>0</v>
      </c>
      <c r="L3" s="129" t="s">
        <v>11</v>
      </c>
      <c r="M3" s="129" t="s">
        <v>12</v>
      </c>
    </row>
    <row r="4" spans="1:13" s="1" customFormat="1" ht="58.5" customHeight="1" x14ac:dyDescent="0.45">
      <c r="A4" s="126"/>
      <c r="B4" s="133"/>
      <c r="C4" s="118"/>
      <c r="D4" s="119"/>
      <c r="E4" s="120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4"/>
      <c r="L4" s="130"/>
      <c r="M4" s="131"/>
    </row>
    <row r="5" spans="1:13" s="1" customFormat="1" ht="17.25" customHeight="1" x14ac:dyDescent="0.45">
      <c r="A5" s="40">
        <v>1</v>
      </c>
      <c r="B5" s="86">
        <v>14851</v>
      </c>
      <c r="C5" s="79" t="s">
        <v>35</v>
      </c>
      <c r="D5" s="48" t="s">
        <v>110</v>
      </c>
      <c r="E5" s="52" t="s">
        <v>111</v>
      </c>
      <c r="F5" s="4"/>
      <c r="G5" s="4"/>
      <c r="H5" s="4"/>
      <c r="I5" s="4"/>
      <c r="J5" s="4"/>
      <c r="K5" s="3">
        <f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 x14ac:dyDescent="0.45">
      <c r="A6" s="40">
        <v>2</v>
      </c>
      <c r="B6" s="78">
        <v>13346</v>
      </c>
      <c r="C6" s="79" t="s">
        <v>58</v>
      </c>
      <c r="D6" s="55" t="s">
        <v>112</v>
      </c>
      <c r="E6" s="51" t="s">
        <v>113</v>
      </c>
      <c r="F6" s="4"/>
      <c r="G6" s="4"/>
      <c r="H6" s="4"/>
      <c r="I6" s="4"/>
      <c r="J6" s="4"/>
      <c r="K6" s="3">
        <f t="shared" ref="K6:K15" si="0">SUM(F6,G6,H6,I6,J6)</f>
        <v>0</v>
      </c>
      <c r="L6" s="3" t="str">
        <f t="shared" ref="L6:L16" si="1">IF(K6&lt;=3,"0",IF(K6&lt;=7,"1",IF(K6&lt;=11,"2",IF(K6&gt;=12,"3"))))</f>
        <v>0</v>
      </c>
      <c r="M6" s="3" t="str">
        <f t="shared" ref="M6:M15" si="2">IF(K6&lt;=3,"ไม่ผ่าน",IF(K6&lt;=7,"ผ่าน",IF(K6&lt;=11,"ดี",IF(K6&gt;=12,"ดีเยี่ยม"))))</f>
        <v>ไม่ผ่าน</v>
      </c>
    </row>
    <row r="7" spans="1:13" s="1" customFormat="1" ht="17.25" customHeight="1" x14ac:dyDescent="0.45">
      <c r="A7" s="40">
        <v>3</v>
      </c>
      <c r="B7" s="78">
        <v>13352</v>
      </c>
      <c r="C7" s="79" t="s">
        <v>58</v>
      </c>
      <c r="D7" s="49" t="s">
        <v>114</v>
      </c>
      <c r="E7" s="51" t="s">
        <v>115</v>
      </c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7.25" customHeight="1" x14ac:dyDescent="0.45">
      <c r="A8" s="40">
        <v>4</v>
      </c>
      <c r="B8" s="78">
        <v>13353</v>
      </c>
      <c r="C8" s="79" t="s">
        <v>58</v>
      </c>
      <c r="D8" s="48" t="s">
        <v>116</v>
      </c>
      <c r="E8" s="52" t="s">
        <v>117</v>
      </c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7.25" customHeight="1" x14ac:dyDescent="0.45">
      <c r="A9" s="40">
        <v>5</v>
      </c>
      <c r="B9" s="87">
        <v>13354</v>
      </c>
      <c r="C9" s="79" t="s">
        <v>58</v>
      </c>
      <c r="D9" s="55" t="s">
        <v>118</v>
      </c>
      <c r="E9" s="51" t="s">
        <v>119</v>
      </c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7.25" customHeight="1" x14ac:dyDescent="0.45">
      <c r="A10" s="40">
        <v>6</v>
      </c>
      <c r="B10" s="78">
        <v>13357</v>
      </c>
      <c r="C10" s="79" t="s">
        <v>58</v>
      </c>
      <c r="D10" s="48" t="s">
        <v>120</v>
      </c>
      <c r="E10" s="52" t="s">
        <v>121</v>
      </c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7.25" customHeight="1" x14ac:dyDescent="0.45">
      <c r="A11" s="40">
        <v>7</v>
      </c>
      <c r="B11" s="67">
        <v>13383</v>
      </c>
      <c r="C11" s="79" t="s">
        <v>58</v>
      </c>
      <c r="D11" s="55" t="s">
        <v>122</v>
      </c>
      <c r="E11" s="51" t="s">
        <v>123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7.25" customHeight="1" x14ac:dyDescent="0.45">
      <c r="A12" s="40">
        <v>8</v>
      </c>
      <c r="B12" s="67">
        <v>13501</v>
      </c>
      <c r="C12" s="79" t="s">
        <v>58</v>
      </c>
      <c r="D12" s="48" t="s">
        <v>124</v>
      </c>
      <c r="E12" s="52" t="s">
        <v>125</v>
      </c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7.25" customHeight="1" x14ac:dyDescent="0.45">
      <c r="A13" s="47">
        <v>9</v>
      </c>
      <c r="B13" s="67">
        <v>12817</v>
      </c>
      <c r="C13" s="79" t="s">
        <v>35</v>
      </c>
      <c r="D13" s="48" t="s">
        <v>183</v>
      </c>
      <c r="E13" s="52" t="s">
        <v>184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7.25" customHeight="1" x14ac:dyDescent="0.45">
      <c r="A14" s="40">
        <v>10</v>
      </c>
      <c r="B14" s="67">
        <v>13320</v>
      </c>
      <c r="C14" s="79" t="s">
        <v>35</v>
      </c>
      <c r="D14" s="48" t="s">
        <v>185</v>
      </c>
      <c r="E14" s="52" t="s">
        <v>186</v>
      </c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7.25" customHeight="1" x14ac:dyDescent="0.45">
      <c r="A15" s="40">
        <v>11</v>
      </c>
      <c r="B15" s="67">
        <v>13366</v>
      </c>
      <c r="C15" s="79" t="s">
        <v>35</v>
      </c>
      <c r="D15" s="48" t="s">
        <v>187</v>
      </c>
      <c r="E15" s="52" t="s">
        <v>188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7.25" customHeight="1" x14ac:dyDescent="0.45">
      <c r="A16" s="40">
        <v>12</v>
      </c>
      <c r="B16" s="67">
        <v>13440</v>
      </c>
      <c r="C16" s="79" t="s">
        <v>35</v>
      </c>
      <c r="D16" s="55" t="s">
        <v>189</v>
      </c>
      <c r="E16" s="51" t="s">
        <v>190</v>
      </c>
      <c r="F16" s="4"/>
      <c r="G16" s="4"/>
      <c r="H16" s="4"/>
      <c r="I16" s="4"/>
      <c r="J16" s="4"/>
      <c r="K16" s="3">
        <f>SUM(F16,G16,H16,I16,J16)</f>
        <v>0</v>
      </c>
      <c r="L16" s="3" t="str">
        <f t="shared" si="1"/>
        <v>0</v>
      </c>
      <c r="M16" s="3" t="str">
        <f>IF(K16&lt;=3,"ไม่ผ่าน",IF(K16&lt;=7,"ผ่าน",IF(K16&lt;=11,"ดี",IF(K16&gt;=12,"ดีเยี่ยม"))))</f>
        <v>ไม่ผ่าน</v>
      </c>
    </row>
    <row r="17" spans="1:13" s="1" customFormat="1" ht="17.25" customHeight="1" x14ac:dyDescent="0.45">
      <c r="A17" s="40">
        <v>13</v>
      </c>
      <c r="B17" s="67">
        <v>13449</v>
      </c>
      <c r="C17" s="67" t="s">
        <v>35</v>
      </c>
      <c r="D17" s="55" t="s">
        <v>191</v>
      </c>
      <c r="E17" s="51" t="s">
        <v>192</v>
      </c>
      <c r="F17" s="4"/>
      <c r="G17" s="4"/>
      <c r="H17" s="4"/>
      <c r="I17" s="4"/>
      <c r="J17" s="4"/>
      <c r="K17" s="3">
        <f>SUM(F17,G17,H17,I17,J17)</f>
        <v>0</v>
      </c>
      <c r="L17" s="3" t="str">
        <f t="shared" ref="L17:L30" si="3">IF(K17&lt;=3,"0",IF(K17&lt;=7,"1",IF(K17&lt;=11,"2",IF(K17&gt;=12,"3"))))</f>
        <v>0</v>
      </c>
      <c r="M17" s="3" t="str">
        <f>IF(K17&lt;=3,"ไม่ผ่าน",IF(K17&lt;=7,"ผ่าน",IF(K17&lt;=11,"ดี",IF(K17&gt;=12,"ดีเยี่ยม"))))</f>
        <v>ไม่ผ่าน</v>
      </c>
    </row>
    <row r="18" spans="1:13" s="1" customFormat="1" ht="17.25" customHeight="1" x14ac:dyDescent="0.45">
      <c r="A18" s="40">
        <v>14</v>
      </c>
      <c r="B18" s="78">
        <v>13480</v>
      </c>
      <c r="C18" s="79" t="s">
        <v>35</v>
      </c>
      <c r="D18" s="55" t="s">
        <v>193</v>
      </c>
      <c r="E18" s="51" t="s">
        <v>194</v>
      </c>
      <c r="F18" s="4"/>
      <c r="G18" s="4"/>
      <c r="H18" s="4"/>
      <c r="I18" s="4"/>
      <c r="J18" s="4"/>
      <c r="K18" s="3">
        <f t="shared" ref="K18:K30" si="4">SUM(F18,G18,H18,I18,J18)</f>
        <v>0</v>
      </c>
      <c r="L18" s="3" t="str">
        <f t="shared" si="3"/>
        <v>0</v>
      </c>
      <c r="M18" s="3" t="str">
        <f t="shared" ref="M18:M30" si="5">IF(K18&lt;=3,"ไม่ผ่าน",IF(K18&lt;=7,"ผ่าน",IF(K18&lt;=11,"ดี",IF(K18&gt;=12,"ดีเยี่ยม"))))</f>
        <v>ไม่ผ่าน</v>
      </c>
    </row>
    <row r="19" spans="1:13" s="1" customFormat="1" ht="17.25" customHeight="1" x14ac:dyDescent="0.45">
      <c r="A19" s="40">
        <v>15</v>
      </c>
      <c r="B19" s="78">
        <v>13488</v>
      </c>
      <c r="C19" s="79" t="s">
        <v>35</v>
      </c>
      <c r="D19" s="55" t="s">
        <v>195</v>
      </c>
      <c r="E19" s="51" t="s">
        <v>196</v>
      </c>
      <c r="F19" s="4"/>
      <c r="G19" s="4"/>
      <c r="H19" s="4"/>
      <c r="I19" s="4"/>
      <c r="J19" s="4"/>
      <c r="K19" s="3">
        <f t="shared" si="4"/>
        <v>0</v>
      </c>
      <c r="L19" s="3" t="str">
        <f t="shared" si="3"/>
        <v>0</v>
      </c>
      <c r="M19" s="3" t="str">
        <f t="shared" si="5"/>
        <v>ไม่ผ่าน</v>
      </c>
    </row>
    <row r="20" spans="1:13" s="1" customFormat="1" ht="17.25" customHeight="1" x14ac:dyDescent="0.45">
      <c r="A20" s="40">
        <v>16</v>
      </c>
      <c r="B20" s="78">
        <v>13513</v>
      </c>
      <c r="C20" s="79" t="s">
        <v>35</v>
      </c>
      <c r="D20" s="55" t="s">
        <v>197</v>
      </c>
      <c r="E20" s="51" t="s">
        <v>198</v>
      </c>
      <c r="F20" s="4"/>
      <c r="G20" s="4"/>
      <c r="H20" s="4"/>
      <c r="I20" s="4"/>
      <c r="J20" s="4"/>
      <c r="K20" s="3">
        <f t="shared" si="4"/>
        <v>0</v>
      </c>
      <c r="L20" s="3" t="str">
        <f t="shared" si="3"/>
        <v>0</v>
      </c>
      <c r="M20" s="3" t="str">
        <f t="shared" si="5"/>
        <v>ไม่ผ่าน</v>
      </c>
    </row>
    <row r="21" spans="1:13" s="1" customFormat="1" ht="17.25" customHeight="1" x14ac:dyDescent="0.45">
      <c r="A21" s="40">
        <v>17</v>
      </c>
      <c r="B21" s="88">
        <v>13516</v>
      </c>
      <c r="C21" s="88" t="s">
        <v>35</v>
      </c>
      <c r="D21" s="55" t="s">
        <v>199</v>
      </c>
      <c r="E21" s="51" t="s">
        <v>200</v>
      </c>
      <c r="F21" s="4"/>
      <c r="G21" s="4"/>
      <c r="H21" s="4"/>
      <c r="I21" s="4"/>
      <c r="J21" s="4"/>
      <c r="K21" s="3">
        <f t="shared" si="4"/>
        <v>0</v>
      </c>
      <c r="L21" s="3" t="str">
        <f t="shared" si="3"/>
        <v>0</v>
      </c>
      <c r="M21" s="3" t="str">
        <f t="shared" si="5"/>
        <v>ไม่ผ่าน</v>
      </c>
    </row>
    <row r="22" spans="1:13" s="1" customFormat="1" ht="17.25" customHeight="1" x14ac:dyDescent="0.45">
      <c r="A22" s="40">
        <v>18</v>
      </c>
      <c r="B22" s="89">
        <v>13562</v>
      </c>
      <c r="C22" s="78" t="s">
        <v>35</v>
      </c>
      <c r="D22" s="55" t="s">
        <v>201</v>
      </c>
      <c r="E22" s="91" t="s">
        <v>202</v>
      </c>
      <c r="F22" s="4"/>
      <c r="G22" s="4"/>
      <c r="H22" s="4"/>
      <c r="I22" s="4"/>
      <c r="J22" s="4"/>
      <c r="K22" s="3">
        <f t="shared" si="4"/>
        <v>0</v>
      </c>
      <c r="L22" s="3" t="str">
        <f t="shared" si="3"/>
        <v>0</v>
      </c>
      <c r="M22" s="3" t="str">
        <f t="shared" si="5"/>
        <v>ไม่ผ่าน</v>
      </c>
    </row>
    <row r="23" spans="1:13" s="1" customFormat="1" ht="17.25" customHeight="1" x14ac:dyDescent="0.45">
      <c r="A23" s="40">
        <v>19</v>
      </c>
      <c r="B23" s="87">
        <v>13569</v>
      </c>
      <c r="C23" s="79" t="s">
        <v>35</v>
      </c>
      <c r="D23" s="55" t="s">
        <v>126</v>
      </c>
      <c r="E23" s="51" t="s">
        <v>203</v>
      </c>
      <c r="F23" s="4"/>
      <c r="G23" s="4"/>
      <c r="H23" s="4"/>
      <c r="I23" s="4"/>
      <c r="J23" s="4"/>
      <c r="K23" s="3">
        <f t="shared" si="4"/>
        <v>0</v>
      </c>
      <c r="L23" s="3" t="str">
        <f t="shared" si="3"/>
        <v>0</v>
      </c>
      <c r="M23" s="3" t="str">
        <f t="shared" si="5"/>
        <v>ไม่ผ่าน</v>
      </c>
    </row>
    <row r="24" spans="1:13" s="1" customFormat="1" ht="17.25" customHeight="1" x14ac:dyDescent="0.45">
      <c r="A24" s="40">
        <v>20</v>
      </c>
      <c r="B24" s="78">
        <v>13465</v>
      </c>
      <c r="C24" s="79" t="s">
        <v>58</v>
      </c>
      <c r="D24" s="55" t="s">
        <v>204</v>
      </c>
      <c r="E24" s="51" t="s">
        <v>205</v>
      </c>
      <c r="F24" s="4"/>
      <c r="G24" s="4"/>
      <c r="H24" s="4"/>
      <c r="I24" s="4"/>
      <c r="J24" s="4"/>
      <c r="K24" s="3">
        <f t="shared" si="4"/>
        <v>0</v>
      </c>
      <c r="L24" s="3" t="str">
        <f t="shared" si="3"/>
        <v>0</v>
      </c>
      <c r="M24" s="3" t="str">
        <f t="shared" si="5"/>
        <v>ไม่ผ่าน</v>
      </c>
    </row>
    <row r="25" spans="1:13" s="1" customFormat="1" ht="17.25" customHeight="1" x14ac:dyDescent="0.45">
      <c r="A25" s="40">
        <v>21</v>
      </c>
      <c r="B25" s="90">
        <v>13493</v>
      </c>
      <c r="C25" s="79" t="s">
        <v>58</v>
      </c>
      <c r="D25" s="55" t="s">
        <v>206</v>
      </c>
      <c r="E25" s="51" t="s">
        <v>207</v>
      </c>
      <c r="F25" s="4"/>
      <c r="G25" s="4"/>
      <c r="H25" s="4"/>
      <c r="I25" s="4"/>
      <c r="J25" s="4"/>
      <c r="K25" s="3">
        <f t="shared" si="4"/>
        <v>0</v>
      </c>
      <c r="L25" s="3" t="str">
        <f t="shared" si="3"/>
        <v>0</v>
      </c>
      <c r="M25" s="3" t="str">
        <f t="shared" si="5"/>
        <v>ไม่ผ่าน</v>
      </c>
    </row>
    <row r="26" spans="1:13" s="1" customFormat="1" ht="17.25" customHeight="1" x14ac:dyDescent="0.45">
      <c r="A26" s="40">
        <v>22</v>
      </c>
      <c r="B26" s="78">
        <v>13586</v>
      </c>
      <c r="C26" s="79" t="s">
        <v>58</v>
      </c>
      <c r="D26" s="55" t="s">
        <v>208</v>
      </c>
      <c r="E26" s="51" t="s">
        <v>209</v>
      </c>
      <c r="F26" s="4"/>
      <c r="G26" s="4"/>
      <c r="H26" s="4"/>
      <c r="I26" s="4"/>
      <c r="J26" s="4"/>
      <c r="K26" s="3">
        <f t="shared" si="4"/>
        <v>0</v>
      </c>
      <c r="L26" s="3" t="str">
        <f t="shared" si="3"/>
        <v>0</v>
      </c>
      <c r="M26" s="3" t="str">
        <f t="shared" si="5"/>
        <v>ไม่ผ่าน</v>
      </c>
    </row>
    <row r="27" spans="1:13" s="1" customFormat="1" ht="17.25" customHeight="1" x14ac:dyDescent="0.45">
      <c r="A27" s="40">
        <v>23</v>
      </c>
      <c r="B27" s="78">
        <v>14186</v>
      </c>
      <c r="C27" s="79" t="s">
        <v>58</v>
      </c>
      <c r="D27" s="55" t="s">
        <v>210</v>
      </c>
      <c r="E27" s="51" t="s">
        <v>211</v>
      </c>
      <c r="F27" s="4"/>
      <c r="G27" s="4"/>
      <c r="H27" s="4"/>
      <c r="I27" s="4"/>
      <c r="J27" s="4"/>
      <c r="K27" s="3">
        <f t="shared" si="4"/>
        <v>0</v>
      </c>
      <c r="L27" s="3" t="str">
        <f t="shared" si="3"/>
        <v>0</v>
      </c>
      <c r="M27" s="3" t="str">
        <f t="shared" si="5"/>
        <v>ไม่ผ่าน</v>
      </c>
    </row>
    <row r="28" spans="1:13" s="1" customFormat="1" ht="17.25" customHeight="1" x14ac:dyDescent="0.45">
      <c r="A28" s="40">
        <v>24</v>
      </c>
      <c r="B28" s="90">
        <v>14229</v>
      </c>
      <c r="C28" s="79" t="s">
        <v>58</v>
      </c>
      <c r="D28" s="55" t="s">
        <v>212</v>
      </c>
      <c r="E28" s="51" t="s">
        <v>213</v>
      </c>
      <c r="F28" s="4"/>
      <c r="G28" s="4"/>
      <c r="H28" s="4"/>
      <c r="I28" s="4"/>
      <c r="J28" s="4"/>
      <c r="K28" s="3">
        <f t="shared" si="4"/>
        <v>0</v>
      </c>
      <c r="L28" s="3" t="str">
        <f t="shared" si="3"/>
        <v>0</v>
      </c>
      <c r="M28" s="3" t="str">
        <f t="shared" si="5"/>
        <v>ไม่ผ่าน</v>
      </c>
    </row>
    <row r="29" spans="1:13" s="1" customFormat="1" ht="17.25" customHeight="1" x14ac:dyDescent="0.45">
      <c r="A29" s="40">
        <v>25</v>
      </c>
      <c r="B29" s="90">
        <v>14788</v>
      </c>
      <c r="C29" s="79" t="s">
        <v>58</v>
      </c>
      <c r="D29" s="55" t="s">
        <v>214</v>
      </c>
      <c r="E29" s="51" t="s">
        <v>215</v>
      </c>
      <c r="F29" s="4"/>
      <c r="G29" s="4"/>
      <c r="H29" s="4"/>
      <c r="I29" s="4"/>
      <c r="J29" s="4"/>
      <c r="K29" s="3">
        <f t="shared" si="4"/>
        <v>0</v>
      </c>
      <c r="L29" s="3" t="str">
        <f t="shared" si="3"/>
        <v>0</v>
      </c>
      <c r="M29" s="3" t="str">
        <f t="shared" si="5"/>
        <v>ไม่ผ่าน</v>
      </c>
    </row>
    <row r="30" spans="1:13" s="1" customFormat="1" ht="17.25" customHeight="1" x14ac:dyDescent="0.45">
      <c r="A30" s="40">
        <v>26</v>
      </c>
      <c r="B30" s="78">
        <v>13583</v>
      </c>
      <c r="C30" s="79" t="s">
        <v>58</v>
      </c>
      <c r="D30" s="55" t="s">
        <v>216</v>
      </c>
      <c r="E30" s="51" t="s">
        <v>217</v>
      </c>
      <c r="F30" s="4"/>
      <c r="G30" s="4"/>
      <c r="H30" s="4"/>
      <c r="I30" s="4"/>
      <c r="J30" s="4"/>
      <c r="K30" s="3">
        <f t="shared" si="4"/>
        <v>0</v>
      </c>
      <c r="L30" s="3" t="str">
        <f t="shared" si="3"/>
        <v>0</v>
      </c>
      <c r="M30" s="3" t="str">
        <f t="shared" si="5"/>
        <v>ไม่ผ่าน</v>
      </c>
    </row>
    <row r="31" spans="1:13" s="1" customFormat="1" ht="17.25" customHeight="1" x14ac:dyDescent="0.45">
      <c r="A31" s="40"/>
      <c r="B31" s="90"/>
      <c r="C31" s="79"/>
      <c r="D31" s="55"/>
      <c r="E31" s="51"/>
      <c r="F31" s="4"/>
      <c r="G31" s="4"/>
      <c r="H31" s="4"/>
      <c r="I31" s="4"/>
      <c r="J31" s="4"/>
      <c r="K31" s="3"/>
      <c r="L31" s="3"/>
      <c r="M31" s="3"/>
    </row>
    <row r="32" spans="1:13" s="1" customFormat="1" ht="17.25" customHeight="1" x14ac:dyDescent="0.45">
      <c r="A32" s="40"/>
      <c r="B32" s="78"/>
      <c r="C32" s="79"/>
      <c r="D32" s="55"/>
      <c r="E32" s="51"/>
      <c r="F32" s="4"/>
      <c r="G32" s="4"/>
      <c r="H32" s="4"/>
      <c r="I32" s="4"/>
      <c r="J32" s="4"/>
      <c r="K32" s="3"/>
      <c r="L32" s="3"/>
      <c r="M32" s="3"/>
    </row>
    <row r="33" spans="1:13" s="1" customFormat="1" ht="17.25" customHeight="1" x14ac:dyDescent="0.45">
      <c r="A33" s="9"/>
      <c r="B33" s="9"/>
      <c r="C33" s="9"/>
      <c r="D33" s="59"/>
      <c r="E33" s="60"/>
      <c r="F33" s="114">
        <f>COUNTIF(L5:L32,3)</f>
        <v>0</v>
      </c>
      <c r="G33" s="114">
        <f>COUNTIF(L5:L32,2)</f>
        <v>0</v>
      </c>
      <c r="H33" s="114">
        <f>COUNTIF(L5:L32,1)</f>
        <v>0</v>
      </c>
      <c r="I33" s="114">
        <f>COUNTIF(L5:L32,0)</f>
        <v>26</v>
      </c>
      <c r="J33" s="15"/>
      <c r="K33" s="16"/>
      <c r="L33" s="16"/>
      <c r="M33" s="16"/>
    </row>
    <row r="34" spans="1:13" s="1" customFormat="1" ht="21" x14ac:dyDescent="0.45">
      <c r="C34" s="1" t="s">
        <v>2</v>
      </c>
      <c r="F34" s="5"/>
      <c r="G34" s="5"/>
      <c r="H34" s="5"/>
      <c r="I34" s="5"/>
      <c r="J34" s="5"/>
    </row>
    <row r="35" spans="1:13" s="1" customFormat="1" ht="21" x14ac:dyDescent="0.45">
      <c r="C35" s="1" t="s">
        <v>13</v>
      </c>
      <c r="F35" s="5"/>
      <c r="G35" s="77">
        <f>(F33*100)/26</f>
        <v>0</v>
      </c>
      <c r="H35" s="5"/>
      <c r="I35" s="5"/>
      <c r="J35" s="5"/>
      <c r="K35" s="5" t="s">
        <v>18</v>
      </c>
      <c r="M35" s="77">
        <f>(H33*100)/26</f>
        <v>0</v>
      </c>
    </row>
    <row r="36" spans="1:13" s="1" customFormat="1" ht="21" x14ac:dyDescent="0.45">
      <c r="C36" s="1" t="s">
        <v>14</v>
      </c>
      <c r="F36" s="5"/>
      <c r="G36" s="77">
        <f>(G33*100)/26</f>
        <v>0</v>
      </c>
      <c r="H36" s="5"/>
      <c r="I36" s="5"/>
      <c r="J36" s="5"/>
      <c r="K36" s="5" t="s">
        <v>19</v>
      </c>
      <c r="M36" s="77">
        <f>(I33*100)/26</f>
        <v>100</v>
      </c>
    </row>
    <row r="37" spans="1:13" s="1" customFormat="1" ht="21" x14ac:dyDescent="0.45">
      <c r="C37" s="1" t="s">
        <v>15</v>
      </c>
      <c r="F37" s="5"/>
      <c r="G37" s="5"/>
      <c r="H37" s="5"/>
      <c r="I37" s="1" t="s">
        <v>20</v>
      </c>
      <c r="J37" s="5"/>
    </row>
    <row r="38" spans="1:13" s="1" customFormat="1" ht="21" x14ac:dyDescent="0.45">
      <c r="C38" s="1" t="s">
        <v>16</v>
      </c>
      <c r="F38" s="5"/>
      <c r="G38" s="5"/>
      <c r="H38" s="5"/>
      <c r="I38" s="1" t="s">
        <v>22</v>
      </c>
      <c r="J38" s="5"/>
    </row>
    <row r="39" spans="1:13" s="1" customFormat="1" ht="21" x14ac:dyDescent="0.45">
      <c r="C39" s="1" t="s">
        <v>17</v>
      </c>
      <c r="F39" s="5"/>
      <c r="G39" s="5"/>
      <c r="H39" s="5"/>
      <c r="I39" s="1" t="s">
        <v>21</v>
      </c>
      <c r="J39" s="5"/>
    </row>
  </sheetData>
  <mergeCells count="9">
    <mergeCell ref="B3:B4"/>
    <mergeCell ref="C3:E4"/>
    <mergeCell ref="E1:M1"/>
    <mergeCell ref="A2:M2"/>
    <mergeCell ref="A3:A4"/>
    <mergeCell ref="F3:J3"/>
    <mergeCell ref="K3:K4"/>
    <mergeCell ref="L3:L4"/>
    <mergeCell ref="M3:M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9" workbookViewId="0">
      <selection activeCell="F34" sqref="F34:I34"/>
    </sheetView>
  </sheetViews>
  <sheetFormatPr defaultRowHeight="15" x14ac:dyDescent="0.25"/>
  <cols>
    <col min="1" max="1" width="4.140625" customWidth="1"/>
    <col min="2" max="2" width="9.42578125" customWidth="1"/>
    <col min="3" max="3" width="6.5703125" customWidth="1"/>
    <col min="4" max="4" width="10.42578125" customWidth="1"/>
    <col min="5" max="5" width="11" customWidth="1"/>
    <col min="6" max="10" width="4.140625" customWidth="1"/>
    <col min="11" max="11" width="9.7109375" customWidth="1"/>
    <col min="12" max="12" width="8.7109375" customWidth="1"/>
    <col min="13" max="13" width="10.140625" customWidth="1"/>
  </cols>
  <sheetData>
    <row r="1" spans="1:13" s="1" customFormat="1" ht="21.75" x14ac:dyDescent="0.5">
      <c r="A1" s="2"/>
      <c r="B1" s="2"/>
      <c r="C1" s="2"/>
      <c r="D1" s="2"/>
      <c r="E1" s="125" t="s">
        <v>2</v>
      </c>
      <c r="F1" s="125"/>
      <c r="G1" s="125"/>
      <c r="H1" s="125"/>
      <c r="I1" s="125"/>
      <c r="J1" s="125"/>
      <c r="K1" s="125"/>
      <c r="L1" s="125"/>
      <c r="M1" s="125"/>
    </row>
    <row r="2" spans="1:13" s="1" customFormat="1" ht="29.25" customHeight="1" x14ac:dyDescent="0.5">
      <c r="A2" s="128" t="s">
        <v>28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s="1" customFormat="1" ht="21" customHeight="1" x14ac:dyDescent="0.45">
      <c r="A3" s="126" t="s">
        <v>3</v>
      </c>
      <c r="B3" s="132" t="s">
        <v>4</v>
      </c>
      <c r="C3" s="115" t="s">
        <v>5</v>
      </c>
      <c r="D3" s="116"/>
      <c r="E3" s="117"/>
      <c r="F3" s="127" t="s">
        <v>1</v>
      </c>
      <c r="G3" s="127"/>
      <c r="H3" s="127"/>
      <c r="I3" s="127"/>
      <c r="J3" s="127"/>
      <c r="K3" s="123" t="s">
        <v>0</v>
      </c>
      <c r="L3" s="129" t="s">
        <v>11</v>
      </c>
      <c r="M3" s="129" t="s">
        <v>12</v>
      </c>
    </row>
    <row r="4" spans="1:13" s="1" customFormat="1" ht="58.5" customHeight="1" x14ac:dyDescent="0.45">
      <c r="A4" s="126"/>
      <c r="B4" s="133"/>
      <c r="C4" s="118"/>
      <c r="D4" s="119"/>
      <c r="E4" s="120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4"/>
      <c r="L4" s="130"/>
      <c r="M4" s="131"/>
    </row>
    <row r="5" spans="1:13" s="1" customFormat="1" ht="17.25" customHeight="1" x14ac:dyDescent="0.45">
      <c r="A5" s="46">
        <v>1</v>
      </c>
      <c r="B5" s="67">
        <v>13325</v>
      </c>
      <c r="C5" s="67" t="s">
        <v>35</v>
      </c>
      <c r="D5" s="49" t="s">
        <v>126</v>
      </c>
      <c r="E5" s="51" t="s">
        <v>127</v>
      </c>
      <c r="F5" s="4"/>
      <c r="G5" s="4"/>
      <c r="H5" s="4"/>
      <c r="I5" s="4"/>
      <c r="J5" s="4"/>
      <c r="K5" s="3">
        <f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 x14ac:dyDescent="0.45">
      <c r="A6" s="46">
        <v>2</v>
      </c>
      <c r="B6" s="78">
        <v>13329</v>
      </c>
      <c r="C6" s="79" t="s">
        <v>35</v>
      </c>
      <c r="D6" s="42" t="s">
        <v>128</v>
      </c>
      <c r="E6" s="43" t="s">
        <v>129</v>
      </c>
      <c r="F6" s="4"/>
      <c r="G6" s="4"/>
      <c r="H6" s="4"/>
      <c r="I6" s="4"/>
      <c r="J6" s="4"/>
      <c r="K6" s="3">
        <f>SUM(F6,G6,H6,I6,J6)</f>
        <v>0</v>
      </c>
      <c r="L6" s="3" t="str">
        <f>IF(K6&lt;=3,"0",IF(K6&lt;=7,"1",IF(K6&lt;=11,"2",IF(K6&gt;=12,"3"))))</f>
        <v>0</v>
      </c>
      <c r="M6" s="3" t="str">
        <f>IF(K6&lt;=3,"ไม่ผ่าน",IF(K6&lt;=7,"ผ่าน",IF(K6&lt;=11,"ดี",IF(K6&gt;=12,"ดีเยี่ยม"))))</f>
        <v>ไม่ผ่าน</v>
      </c>
    </row>
    <row r="7" spans="1:13" s="1" customFormat="1" ht="17.25" customHeight="1" x14ac:dyDescent="0.45">
      <c r="A7" s="46">
        <v>3</v>
      </c>
      <c r="B7" s="78">
        <v>13521</v>
      </c>
      <c r="C7" s="79" t="s">
        <v>35</v>
      </c>
      <c r="D7" s="42" t="s">
        <v>130</v>
      </c>
      <c r="E7" s="43" t="s">
        <v>131</v>
      </c>
      <c r="F7" s="4"/>
      <c r="G7" s="4"/>
      <c r="H7" s="4"/>
      <c r="I7" s="4"/>
      <c r="J7" s="4"/>
      <c r="K7" s="3">
        <f>SUM(F7,G7,H7,I7,J7)</f>
        <v>0</v>
      </c>
      <c r="L7" s="3" t="str">
        <f>IF(K7&lt;=3,"0",IF(K7&lt;=7,"1",IF(K7&lt;=11,"2",IF(K7&gt;=12,"3"))))</f>
        <v>0</v>
      </c>
      <c r="M7" s="3" t="str">
        <f>IF(K7&lt;=3,"ไม่ผ่าน",IF(K7&lt;=7,"ผ่าน",IF(K7&lt;=11,"ดี",IF(K7&gt;=12,"ดีเยี่ยม"))))</f>
        <v>ไม่ผ่าน</v>
      </c>
    </row>
    <row r="8" spans="1:13" s="1" customFormat="1" ht="17.25" customHeight="1" x14ac:dyDescent="0.45">
      <c r="A8" s="46">
        <v>4</v>
      </c>
      <c r="B8" s="78">
        <v>13565</v>
      </c>
      <c r="C8" s="79" t="s">
        <v>35</v>
      </c>
      <c r="D8" s="42" t="s">
        <v>132</v>
      </c>
      <c r="E8" s="43" t="s">
        <v>133</v>
      </c>
      <c r="F8" s="4"/>
      <c r="G8" s="4"/>
      <c r="H8" s="4"/>
      <c r="I8" s="4"/>
      <c r="J8" s="4"/>
      <c r="K8" s="3">
        <f t="shared" ref="K8:K30" si="0">SUM(F8,G8,H8,I8,J8)</f>
        <v>0</v>
      </c>
      <c r="L8" s="3" t="str">
        <f t="shared" ref="L8:L30" si="1">IF(K8&lt;=3,"0",IF(K8&lt;=7,"1",IF(K8&lt;=11,"2",IF(K8&gt;=12,"3"))))</f>
        <v>0</v>
      </c>
      <c r="M8" s="3" t="str">
        <f t="shared" ref="M8:M30" si="2">IF(K8&lt;=3,"ไม่ผ่าน",IF(K8&lt;=7,"ผ่าน",IF(K8&lt;=11,"ดี",IF(K8&gt;=12,"ดีเยี่ยม"))))</f>
        <v>ไม่ผ่าน</v>
      </c>
    </row>
    <row r="9" spans="1:13" s="1" customFormat="1" ht="17.25" customHeight="1" x14ac:dyDescent="0.45">
      <c r="A9" s="46">
        <v>5</v>
      </c>
      <c r="B9" s="67">
        <v>13568</v>
      </c>
      <c r="C9" s="79" t="s">
        <v>35</v>
      </c>
      <c r="D9" s="42" t="s">
        <v>134</v>
      </c>
      <c r="E9" s="43" t="s">
        <v>135</v>
      </c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7.25" customHeight="1" x14ac:dyDescent="0.45">
      <c r="A10" s="46">
        <v>6</v>
      </c>
      <c r="B10" s="89">
        <v>13607</v>
      </c>
      <c r="C10" s="79" t="s">
        <v>35</v>
      </c>
      <c r="D10" s="42" t="s">
        <v>136</v>
      </c>
      <c r="E10" s="43" t="s">
        <v>137</v>
      </c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7.25" customHeight="1" x14ac:dyDescent="0.45">
      <c r="A11" s="46">
        <v>7</v>
      </c>
      <c r="B11" s="67">
        <v>13608</v>
      </c>
      <c r="C11" s="67" t="s">
        <v>35</v>
      </c>
      <c r="D11" s="42" t="s">
        <v>138</v>
      </c>
      <c r="E11" s="43" t="s">
        <v>139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7.25" customHeight="1" x14ac:dyDescent="0.45">
      <c r="A12" s="46">
        <v>8</v>
      </c>
      <c r="B12" s="78">
        <v>14789</v>
      </c>
      <c r="C12" s="79" t="s">
        <v>35</v>
      </c>
      <c r="D12" s="42" t="s">
        <v>140</v>
      </c>
      <c r="E12" s="43" t="s">
        <v>141</v>
      </c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7.25" customHeight="1" x14ac:dyDescent="0.45">
      <c r="A13" s="46">
        <v>9</v>
      </c>
      <c r="B13" s="67">
        <v>14790</v>
      </c>
      <c r="C13" s="79" t="s">
        <v>35</v>
      </c>
      <c r="D13" s="42" t="s">
        <v>142</v>
      </c>
      <c r="E13" s="43" t="s">
        <v>143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7.25" customHeight="1" x14ac:dyDescent="0.45">
      <c r="A14" s="46">
        <v>10</v>
      </c>
      <c r="B14" s="78">
        <v>14791</v>
      </c>
      <c r="C14" s="95" t="s">
        <v>35</v>
      </c>
      <c r="D14" s="63" t="s">
        <v>144</v>
      </c>
      <c r="E14" s="72" t="s">
        <v>145</v>
      </c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7.25" customHeight="1" x14ac:dyDescent="0.45">
      <c r="A15" s="46">
        <v>11</v>
      </c>
      <c r="B15" s="79">
        <v>14792</v>
      </c>
      <c r="C15" s="78" t="s">
        <v>35</v>
      </c>
      <c r="D15" s="42" t="s">
        <v>146</v>
      </c>
      <c r="E15" s="43" t="s">
        <v>147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7.25" customHeight="1" x14ac:dyDescent="0.45">
      <c r="A16" s="46">
        <v>12</v>
      </c>
      <c r="B16" s="78">
        <v>14793</v>
      </c>
      <c r="C16" s="107" t="s">
        <v>35</v>
      </c>
      <c r="D16" s="68" t="s">
        <v>148</v>
      </c>
      <c r="E16" s="108" t="s">
        <v>149</v>
      </c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7.25" customHeight="1" x14ac:dyDescent="0.45">
      <c r="A17" s="46">
        <v>13</v>
      </c>
      <c r="B17" s="79">
        <v>14794</v>
      </c>
      <c r="C17" s="79" t="s">
        <v>35</v>
      </c>
      <c r="D17" s="42" t="s">
        <v>150</v>
      </c>
      <c r="E17" s="43" t="s">
        <v>151</v>
      </c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1" customFormat="1" ht="17.25" customHeight="1" x14ac:dyDescent="0.45">
      <c r="A18" s="46">
        <v>14</v>
      </c>
      <c r="B18" s="78">
        <v>14795</v>
      </c>
      <c r="C18" s="79" t="s">
        <v>35</v>
      </c>
      <c r="D18" s="42" t="s">
        <v>152</v>
      </c>
      <c r="E18" s="43" t="s">
        <v>153</v>
      </c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2"/>
        <v>ไม่ผ่าน</v>
      </c>
    </row>
    <row r="19" spans="1:13" s="1" customFormat="1" ht="17.25" customHeight="1" x14ac:dyDescent="0.45">
      <c r="A19" s="46">
        <v>15</v>
      </c>
      <c r="B19" s="89">
        <v>14796</v>
      </c>
      <c r="C19" s="79" t="s">
        <v>35</v>
      </c>
      <c r="D19" s="42" t="s">
        <v>154</v>
      </c>
      <c r="E19" s="43" t="s">
        <v>155</v>
      </c>
      <c r="F19" s="4"/>
      <c r="G19" s="4"/>
      <c r="H19" s="4"/>
      <c r="I19" s="4"/>
      <c r="J19" s="4"/>
      <c r="K19" s="3">
        <f t="shared" si="0"/>
        <v>0</v>
      </c>
      <c r="L19" s="3" t="str">
        <f t="shared" si="1"/>
        <v>0</v>
      </c>
      <c r="M19" s="3" t="str">
        <f t="shared" si="2"/>
        <v>ไม่ผ่าน</v>
      </c>
    </row>
    <row r="20" spans="1:13" s="1" customFormat="1" ht="17.25" customHeight="1" x14ac:dyDescent="0.45">
      <c r="A20" s="46">
        <v>16</v>
      </c>
      <c r="B20" s="78">
        <v>14797</v>
      </c>
      <c r="C20" s="79" t="s">
        <v>35</v>
      </c>
      <c r="D20" s="42" t="s">
        <v>156</v>
      </c>
      <c r="E20" s="43" t="s">
        <v>157</v>
      </c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 t="shared" si="2"/>
        <v>ไม่ผ่าน</v>
      </c>
    </row>
    <row r="21" spans="1:13" s="1" customFormat="1" ht="17.25" customHeight="1" x14ac:dyDescent="0.45">
      <c r="A21" s="46">
        <v>17</v>
      </c>
      <c r="B21" s="78">
        <v>14798</v>
      </c>
      <c r="C21" s="79" t="s">
        <v>35</v>
      </c>
      <c r="D21" s="42" t="s">
        <v>158</v>
      </c>
      <c r="E21" s="43" t="s">
        <v>159</v>
      </c>
      <c r="F21" s="4"/>
      <c r="G21" s="4"/>
      <c r="H21" s="4"/>
      <c r="I21" s="4"/>
      <c r="J21" s="4"/>
      <c r="K21" s="3">
        <f t="shared" si="0"/>
        <v>0</v>
      </c>
      <c r="L21" s="3" t="str">
        <f t="shared" si="1"/>
        <v>0</v>
      </c>
      <c r="M21" s="3" t="str">
        <f t="shared" si="2"/>
        <v>ไม่ผ่าน</v>
      </c>
    </row>
    <row r="22" spans="1:13" s="1" customFormat="1" ht="17.25" customHeight="1" x14ac:dyDescent="0.45">
      <c r="A22" s="46">
        <v>18</v>
      </c>
      <c r="B22" s="67">
        <v>14800</v>
      </c>
      <c r="C22" s="67" t="s">
        <v>35</v>
      </c>
      <c r="D22" s="42" t="s">
        <v>160</v>
      </c>
      <c r="E22" s="43" t="s">
        <v>161</v>
      </c>
      <c r="F22" s="4"/>
      <c r="G22" s="4"/>
      <c r="H22" s="4"/>
      <c r="I22" s="4"/>
      <c r="J22" s="4"/>
      <c r="K22" s="3">
        <f t="shared" si="0"/>
        <v>0</v>
      </c>
      <c r="L22" s="3" t="str">
        <f t="shared" si="1"/>
        <v>0</v>
      </c>
      <c r="M22" s="3" t="str">
        <f t="shared" si="2"/>
        <v>ไม่ผ่าน</v>
      </c>
    </row>
    <row r="23" spans="1:13" s="1" customFormat="1" ht="17.25" customHeight="1" x14ac:dyDescent="0.45">
      <c r="A23" s="46">
        <v>19</v>
      </c>
      <c r="B23" s="78">
        <v>15222</v>
      </c>
      <c r="C23" s="79" t="s">
        <v>35</v>
      </c>
      <c r="D23" s="42" t="s">
        <v>162</v>
      </c>
      <c r="E23" s="43" t="s">
        <v>163</v>
      </c>
      <c r="F23" s="4"/>
      <c r="G23" s="4"/>
      <c r="H23" s="4"/>
      <c r="I23" s="4"/>
      <c r="J23" s="4"/>
      <c r="K23" s="3">
        <f t="shared" si="0"/>
        <v>0</v>
      </c>
      <c r="L23" s="3" t="str">
        <f t="shared" si="1"/>
        <v>0</v>
      </c>
      <c r="M23" s="3" t="str">
        <f t="shared" si="2"/>
        <v>ไม่ผ่าน</v>
      </c>
    </row>
    <row r="24" spans="1:13" s="1" customFormat="1" ht="17.25" customHeight="1" x14ac:dyDescent="0.45">
      <c r="A24" s="46">
        <v>20</v>
      </c>
      <c r="B24" s="67">
        <v>13461</v>
      </c>
      <c r="C24" s="79" t="s">
        <v>58</v>
      </c>
      <c r="D24" s="42" t="s">
        <v>164</v>
      </c>
      <c r="E24" s="43" t="s">
        <v>165</v>
      </c>
      <c r="F24" s="4"/>
      <c r="G24" s="4"/>
      <c r="H24" s="4"/>
      <c r="I24" s="4"/>
      <c r="J24" s="4"/>
      <c r="K24" s="3">
        <f t="shared" si="0"/>
        <v>0</v>
      </c>
      <c r="L24" s="3" t="str">
        <f t="shared" si="1"/>
        <v>0</v>
      </c>
      <c r="M24" s="3" t="str">
        <f t="shared" si="2"/>
        <v>ไม่ผ่าน</v>
      </c>
    </row>
    <row r="25" spans="1:13" s="1" customFormat="1" ht="17.25" customHeight="1" x14ac:dyDescent="0.45">
      <c r="A25" s="46">
        <v>21</v>
      </c>
      <c r="B25" s="67">
        <v>13497</v>
      </c>
      <c r="C25" s="79" t="s">
        <v>58</v>
      </c>
      <c r="D25" s="42" t="s">
        <v>166</v>
      </c>
      <c r="E25" s="43" t="s">
        <v>167</v>
      </c>
      <c r="F25" s="4"/>
      <c r="G25" s="4"/>
      <c r="H25" s="4"/>
      <c r="I25" s="4"/>
      <c r="J25" s="4"/>
      <c r="K25" s="3">
        <f t="shared" si="0"/>
        <v>0</v>
      </c>
      <c r="L25" s="3" t="str">
        <f t="shared" si="1"/>
        <v>0</v>
      </c>
      <c r="M25" s="3" t="str">
        <f t="shared" si="2"/>
        <v>ไม่ผ่าน</v>
      </c>
    </row>
    <row r="26" spans="1:13" s="1" customFormat="1" ht="17.25" customHeight="1" x14ac:dyDescent="0.45">
      <c r="A26" s="46">
        <v>22</v>
      </c>
      <c r="B26" s="67">
        <v>13543</v>
      </c>
      <c r="C26" s="79" t="s">
        <v>58</v>
      </c>
      <c r="D26" s="42" t="s">
        <v>168</v>
      </c>
      <c r="E26" s="43" t="s">
        <v>169</v>
      </c>
      <c r="F26" s="4"/>
      <c r="G26" s="4"/>
      <c r="H26" s="4"/>
      <c r="I26" s="4"/>
      <c r="J26" s="4"/>
      <c r="K26" s="3">
        <f t="shared" si="0"/>
        <v>0</v>
      </c>
      <c r="L26" s="3" t="str">
        <f t="shared" si="1"/>
        <v>0</v>
      </c>
      <c r="M26" s="3" t="str">
        <f t="shared" si="2"/>
        <v>ไม่ผ่าน</v>
      </c>
    </row>
    <row r="27" spans="1:13" s="1" customFormat="1" ht="17.25" customHeight="1" x14ac:dyDescent="0.45">
      <c r="A27" s="46">
        <v>23</v>
      </c>
      <c r="B27" s="67">
        <v>14802</v>
      </c>
      <c r="C27" s="79" t="s">
        <v>58</v>
      </c>
      <c r="D27" s="42" t="s">
        <v>170</v>
      </c>
      <c r="E27" s="43" t="s">
        <v>171</v>
      </c>
      <c r="F27" s="4"/>
      <c r="G27" s="4"/>
      <c r="H27" s="4"/>
      <c r="I27" s="4"/>
      <c r="J27" s="4"/>
      <c r="K27" s="3">
        <f t="shared" si="0"/>
        <v>0</v>
      </c>
      <c r="L27" s="3" t="str">
        <f t="shared" si="1"/>
        <v>0</v>
      </c>
      <c r="M27" s="3" t="str">
        <f t="shared" si="2"/>
        <v>ไม่ผ่าน</v>
      </c>
    </row>
    <row r="28" spans="1:13" s="1" customFormat="1" ht="17.25" customHeight="1" x14ac:dyDescent="0.45">
      <c r="A28" s="46">
        <v>24</v>
      </c>
      <c r="B28" s="67">
        <v>15221</v>
      </c>
      <c r="C28" s="67" t="s">
        <v>58</v>
      </c>
      <c r="D28" s="42" t="s">
        <v>172</v>
      </c>
      <c r="E28" s="43" t="s">
        <v>173</v>
      </c>
      <c r="F28" s="4"/>
      <c r="G28" s="4"/>
      <c r="H28" s="4"/>
      <c r="I28" s="4"/>
      <c r="J28" s="4"/>
      <c r="K28" s="3">
        <f t="shared" si="0"/>
        <v>0</v>
      </c>
      <c r="L28" s="3" t="str">
        <f t="shared" si="1"/>
        <v>0</v>
      </c>
      <c r="M28" s="3" t="str">
        <f t="shared" si="2"/>
        <v>ไม่ผ่าน</v>
      </c>
    </row>
    <row r="29" spans="1:13" s="1" customFormat="1" ht="17.25" customHeight="1" x14ac:dyDescent="0.45">
      <c r="A29" s="46">
        <v>25</v>
      </c>
      <c r="B29" s="67">
        <v>14805</v>
      </c>
      <c r="C29" s="79" t="s">
        <v>58</v>
      </c>
      <c r="D29" s="42" t="s">
        <v>61</v>
      </c>
      <c r="E29" s="43" t="s">
        <v>174</v>
      </c>
      <c r="F29" s="4"/>
      <c r="G29" s="4"/>
      <c r="H29" s="4"/>
      <c r="I29" s="4"/>
      <c r="J29" s="4"/>
      <c r="K29" s="3">
        <f t="shared" si="0"/>
        <v>0</v>
      </c>
      <c r="L29" s="3" t="str">
        <f t="shared" si="1"/>
        <v>0</v>
      </c>
      <c r="M29" s="3" t="str">
        <f t="shared" si="2"/>
        <v>ไม่ผ่าน</v>
      </c>
    </row>
    <row r="30" spans="1:13" s="1" customFormat="1" ht="17.25" customHeight="1" x14ac:dyDescent="0.45">
      <c r="A30" s="46">
        <v>26</v>
      </c>
      <c r="B30" s="67">
        <v>14806</v>
      </c>
      <c r="C30" s="79" t="s">
        <v>58</v>
      </c>
      <c r="D30" s="42" t="s">
        <v>175</v>
      </c>
      <c r="E30" s="43" t="s">
        <v>176</v>
      </c>
      <c r="F30" s="4"/>
      <c r="G30" s="4"/>
      <c r="H30" s="4"/>
      <c r="I30" s="4"/>
      <c r="J30" s="4"/>
      <c r="K30" s="3">
        <f t="shared" si="0"/>
        <v>0</v>
      </c>
      <c r="L30" s="3" t="str">
        <f t="shared" si="1"/>
        <v>0</v>
      </c>
      <c r="M30" s="3" t="str">
        <f t="shared" si="2"/>
        <v>ไม่ผ่าน</v>
      </c>
    </row>
    <row r="31" spans="1:13" s="1" customFormat="1" ht="17.25" customHeight="1" x14ac:dyDescent="0.45">
      <c r="A31" s="46">
        <v>27</v>
      </c>
      <c r="B31" s="67">
        <v>14807</v>
      </c>
      <c r="C31" s="79" t="s">
        <v>58</v>
      </c>
      <c r="D31" s="61" t="s">
        <v>177</v>
      </c>
      <c r="E31" s="62" t="s">
        <v>178</v>
      </c>
      <c r="F31" s="4"/>
      <c r="G31" s="4"/>
      <c r="H31" s="4"/>
      <c r="I31" s="4"/>
      <c r="J31" s="4"/>
      <c r="K31" s="3">
        <f>SUM(F31,G31,H31,I31,J31)</f>
        <v>0</v>
      </c>
      <c r="L31" s="3" t="str">
        <f>IF(K31&lt;=3,"0",IF(K31&lt;=7,"1",IF(K31&lt;=11,"2",IF(K31&gt;=12,"3"))))</f>
        <v>0</v>
      </c>
      <c r="M31" s="3" t="str">
        <f>IF(K31&lt;=3,"ไม่ผ่าน",IF(K31&lt;=7,"ผ่าน",IF(K31&lt;=11,"ดี",IF(K31&gt;=12,"ดีเยี่ยม"))))</f>
        <v>ไม่ผ่าน</v>
      </c>
    </row>
    <row r="32" spans="1:13" s="1" customFormat="1" ht="17.25" customHeight="1" x14ac:dyDescent="0.45">
      <c r="A32" s="46">
        <v>28</v>
      </c>
      <c r="B32" s="67">
        <v>14808</v>
      </c>
      <c r="C32" s="79" t="s">
        <v>58</v>
      </c>
      <c r="D32" s="42" t="s">
        <v>179</v>
      </c>
      <c r="E32" s="52" t="s">
        <v>180</v>
      </c>
      <c r="F32" s="4"/>
      <c r="G32" s="4"/>
      <c r="H32" s="4"/>
      <c r="I32" s="4"/>
      <c r="J32" s="4"/>
      <c r="K32" s="3">
        <f>SUM(F32,G32,H32,I32,J32)</f>
        <v>0</v>
      </c>
      <c r="L32" s="3" t="str">
        <f>IF(K32&lt;=3,"0",IF(K32&lt;=7,"1",IF(K32&lt;=11,"2",IF(K32&gt;=12,"3"))))</f>
        <v>0</v>
      </c>
      <c r="M32" s="3" t="str">
        <f>IF(K32&lt;=3,"ไม่ผ่าน",IF(K32&lt;=7,"ผ่าน",IF(K32&lt;=11,"ดี",IF(K32&gt;=12,"ดีเยี่ยม"))))</f>
        <v>ไม่ผ่าน</v>
      </c>
    </row>
    <row r="33" spans="1:13" s="1" customFormat="1" ht="17.25" customHeight="1" x14ac:dyDescent="0.45">
      <c r="A33" s="46">
        <v>29</v>
      </c>
      <c r="B33" s="67">
        <v>15195</v>
      </c>
      <c r="C33" s="79" t="s">
        <v>58</v>
      </c>
      <c r="D33" s="42" t="s">
        <v>181</v>
      </c>
      <c r="E33" s="52" t="s">
        <v>182</v>
      </c>
      <c r="F33" s="4"/>
      <c r="G33" s="4"/>
      <c r="H33" s="4"/>
      <c r="I33" s="4"/>
      <c r="J33" s="4"/>
      <c r="K33" s="3">
        <f>SUM(F33,G33,H33,I33,J33)</f>
        <v>0</v>
      </c>
      <c r="L33" s="3" t="str">
        <f>IF(K33&lt;=3,"0",IF(K33&lt;=7,"1",IF(K33&lt;=11,"2",IF(K33&gt;=12,"3"))))</f>
        <v>0</v>
      </c>
      <c r="M33" s="3" t="str">
        <f>IF(K33&lt;=3,"ไม่ผ่าน",IF(K33&lt;=7,"ผ่าน",IF(K33&lt;=11,"ดี",IF(K33&gt;=12,"ดีเยี่ยม"))))</f>
        <v>ไม่ผ่าน</v>
      </c>
    </row>
    <row r="34" spans="1:13" s="1" customFormat="1" ht="16.5" customHeight="1" x14ac:dyDescent="0.5">
      <c r="A34" s="9"/>
      <c r="B34" s="9"/>
      <c r="C34" s="9"/>
      <c r="D34" s="28"/>
      <c r="E34" s="18"/>
      <c r="F34" s="114">
        <f>COUNTIF(L5:L33,3)</f>
        <v>0</v>
      </c>
      <c r="G34" s="114">
        <f>COUNTIF(L5:L33,2)</f>
        <v>0</v>
      </c>
      <c r="H34" s="114">
        <f>COUNTIF(L5:L33,1)</f>
        <v>0</v>
      </c>
      <c r="I34" s="114">
        <f>COUNTIF(L5:L33,0)</f>
        <v>29</v>
      </c>
      <c r="J34" s="15"/>
      <c r="K34" s="16"/>
      <c r="L34" s="16"/>
      <c r="M34" s="16"/>
    </row>
    <row r="35" spans="1:13" s="1" customFormat="1" ht="21" x14ac:dyDescent="0.45">
      <c r="C35" s="1" t="s">
        <v>2</v>
      </c>
      <c r="F35" s="5"/>
      <c r="G35" s="5"/>
      <c r="H35" s="5"/>
      <c r="I35" s="5"/>
      <c r="J35" s="5"/>
    </row>
    <row r="36" spans="1:13" s="1" customFormat="1" ht="21" x14ac:dyDescent="0.45">
      <c r="C36" s="1" t="s">
        <v>13</v>
      </c>
      <c r="F36" s="5"/>
      <c r="G36" s="77">
        <f>(F34*100)/29</f>
        <v>0</v>
      </c>
      <c r="H36" s="5"/>
      <c r="I36" s="5"/>
      <c r="J36" s="5" t="s">
        <v>18</v>
      </c>
      <c r="K36" s="5"/>
      <c r="M36" s="77">
        <f>(H34*100)/29</f>
        <v>0</v>
      </c>
    </row>
    <row r="37" spans="1:13" s="1" customFormat="1" ht="21" x14ac:dyDescent="0.45">
      <c r="C37" s="1" t="s">
        <v>14</v>
      </c>
      <c r="F37" s="5"/>
      <c r="G37" s="77">
        <f>(G34*100)/29</f>
        <v>0</v>
      </c>
      <c r="H37" s="5"/>
      <c r="I37" s="5"/>
      <c r="J37" s="5" t="s">
        <v>19</v>
      </c>
      <c r="K37" s="5"/>
      <c r="M37" s="77">
        <f>(I34*100)/29</f>
        <v>100</v>
      </c>
    </row>
    <row r="38" spans="1:13" s="1" customFormat="1" ht="21" x14ac:dyDescent="0.45">
      <c r="C38" s="1" t="s">
        <v>15</v>
      </c>
      <c r="F38" s="5"/>
      <c r="G38" s="5"/>
      <c r="H38" s="5"/>
      <c r="I38" s="1" t="s">
        <v>20</v>
      </c>
      <c r="J38" s="5"/>
    </row>
    <row r="39" spans="1:13" s="1" customFormat="1" ht="21" x14ac:dyDescent="0.45">
      <c r="C39" s="1" t="s">
        <v>16</v>
      </c>
      <c r="F39" s="5"/>
      <c r="G39" s="5"/>
      <c r="H39" s="5"/>
      <c r="I39" s="1" t="s">
        <v>22</v>
      </c>
      <c r="J39" s="5"/>
    </row>
    <row r="40" spans="1:13" s="1" customFormat="1" ht="21" x14ac:dyDescent="0.45">
      <c r="C40" s="1" t="s">
        <v>17</v>
      </c>
      <c r="F40" s="5"/>
      <c r="G40" s="5"/>
      <c r="H40" s="5"/>
      <c r="I40" s="1" t="s">
        <v>21</v>
      </c>
      <c r="J40" s="5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7" workbookViewId="0">
      <selection activeCell="F30" sqref="F30:I30"/>
    </sheetView>
  </sheetViews>
  <sheetFormatPr defaultRowHeight="15" x14ac:dyDescent="0.25"/>
  <cols>
    <col min="1" max="1" width="4" customWidth="1"/>
    <col min="2" max="2" width="6" customWidth="1"/>
    <col min="3" max="3" width="6.85546875" customWidth="1"/>
    <col min="4" max="4" width="8.42578125" customWidth="1"/>
    <col min="5" max="5" width="9.140625" customWidth="1"/>
    <col min="6" max="10" width="3.7109375" customWidth="1"/>
    <col min="11" max="11" width="6.85546875" customWidth="1"/>
    <col min="12" max="12" width="7.42578125" customWidth="1"/>
    <col min="13" max="13" width="7.85546875" customWidth="1"/>
  </cols>
  <sheetData>
    <row r="1" spans="1:13" s="1" customFormat="1" ht="21.75" x14ac:dyDescent="0.5">
      <c r="A1" s="2"/>
      <c r="B1" s="2"/>
      <c r="C1" s="2"/>
      <c r="D1" s="2"/>
      <c r="E1" s="125" t="s">
        <v>2</v>
      </c>
      <c r="F1" s="125"/>
      <c r="G1" s="125"/>
      <c r="H1" s="125"/>
      <c r="I1" s="125"/>
      <c r="J1" s="125"/>
      <c r="K1" s="125"/>
      <c r="L1" s="125"/>
      <c r="M1" s="125"/>
    </row>
    <row r="2" spans="1:13" s="1" customFormat="1" ht="18.75" customHeight="1" x14ac:dyDescent="0.5">
      <c r="A2" s="128" t="s">
        <v>29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s="1" customFormat="1" ht="17.25" customHeight="1" x14ac:dyDescent="0.45">
      <c r="A3" s="126" t="s">
        <v>3</v>
      </c>
      <c r="B3" s="132" t="s">
        <v>4</v>
      </c>
      <c r="C3" s="115" t="s">
        <v>5</v>
      </c>
      <c r="D3" s="116"/>
      <c r="E3" s="117"/>
      <c r="F3" s="127" t="s">
        <v>1</v>
      </c>
      <c r="G3" s="127"/>
      <c r="H3" s="127"/>
      <c r="I3" s="127"/>
      <c r="J3" s="127"/>
      <c r="K3" s="123" t="s">
        <v>0</v>
      </c>
      <c r="L3" s="129" t="s">
        <v>11</v>
      </c>
      <c r="M3" s="129" t="s">
        <v>12</v>
      </c>
    </row>
    <row r="4" spans="1:13" s="1" customFormat="1" ht="58.5" customHeight="1" x14ac:dyDescent="0.45">
      <c r="A4" s="126"/>
      <c r="B4" s="133"/>
      <c r="C4" s="118"/>
      <c r="D4" s="119"/>
      <c r="E4" s="120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4"/>
      <c r="L4" s="130"/>
      <c r="M4" s="131"/>
    </row>
    <row r="5" spans="1:13" s="1" customFormat="1" ht="14.25" customHeight="1" x14ac:dyDescent="0.45">
      <c r="A5" s="71">
        <v>1</v>
      </c>
      <c r="B5" s="78">
        <v>13361</v>
      </c>
      <c r="C5" s="79" t="s">
        <v>35</v>
      </c>
      <c r="D5" s="42" t="s">
        <v>218</v>
      </c>
      <c r="E5" s="43" t="s">
        <v>219</v>
      </c>
      <c r="F5" s="4"/>
      <c r="G5" s="4"/>
      <c r="H5" s="4"/>
      <c r="I5" s="4"/>
      <c r="J5" s="4"/>
      <c r="K5" s="3">
        <f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4.25" customHeight="1" x14ac:dyDescent="0.45">
      <c r="A6" s="46">
        <v>2</v>
      </c>
      <c r="B6" s="78">
        <v>13475</v>
      </c>
      <c r="C6" s="79" t="s">
        <v>35</v>
      </c>
      <c r="D6" s="42" t="s">
        <v>44</v>
      </c>
      <c r="E6" s="52" t="s">
        <v>220</v>
      </c>
      <c r="F6" s="4"/>
      <c r="G6" s="4"/>
      <c r="H6" s="4"/>
      <c r="I6" s="4"/>
      <c r="J6" s="4"/>
      <c r="K6" s="3">
        <f t="shared" ref="K6:K20" si="0">SUM(F6,G6,H6,I6,J6)</f>
        <v>0</v>
      </c>
      <c r="L6" s="3" t="str">
        <f t="shared" ref="L6:L26" si="1">IF(K6&lt;=3,"0",IF(K6&lt;=7,"1",IF(K6&lt;=11,"2",IF(K6&gt;=12,"3"))))</f>
        <v>0</v>
      </c>
      <c r="M6" s="3" t="str">
        <f t="shared" ref="M6:M20" si="2">IF(K6&lt;=3,"ไม่ผ่าน",IF(K6&lt;=7,"ผ่าน",IF(K6&lt;=11,"ดี",IF(K6&gt;=12,"ดีเยี่ยม"))))</f>
        <v>ไม่ผ่าน</v>
      </c>
    </row>
    <row r="7" spans="1:13" s="1" customFormat="1" ht="14.25" customHeight="1" x14ac:dyDescent="0.45">
      <c r="A7" s="46">
        <v>3</v>
      </c>
      <c r="B7" s="78">
        <v>13512</v>
      </c>
      <c r="C7" s="79" t="s">
        <v>35</v>
      </c>
      <c r="D7" s="42" t="s">
        <v>221</v>
      </c>
      <c r="E7" s="52" t="s">
        <v>222</v>
      </c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4.25" customHeight="1" x14ac:dyDescent="0.45">
      <c r="A8" s="46">
        <v>4</v>
      </c>
      <c r="B8" s="78">
        <v>13514</v>
      </c>
      <c r="C8" s="79" t="s">
        <v>35</v>
      </c>
      <c r="D8" s="42" t="s">
        <v>223</v>
      </c>
      <c r="E8" s="43" t="s">
        <v>224</v>
      </c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4.25" customHeight="1" x14ac:dyDescent="0.45">
      <c r="A9" s="46">
        <v>5</v>
      </c>
      <c r="B9" s="78">
        <v>13523</v>
      </c>
      <c r="C9" s="79" t="s">
        <v>35</v>
      </c>
      <c r="D9" s="42" t="s">
        <v>225</v>
      </c>
      <c r="E9" s="43" t="s">
        <v>226</v>
      </c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4.25" customHeight="1" x14ac:dyDescent="0.45">
      <c r="A10" s="46">
        <v>6</v>
      </c>
      <c r="B10" s="78">
        <v>13550</v>
      </c>
      <c r="C10" s="79" t="s">
        <v>35</v>
      </c>
      <c r="D10" s="42" t="s">
        <v>227</v>
      </c>
      <c r="E10" s="43" t="s">
        <v>228</v>
      </c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4.25" customHeight="1" x14ac:dyDescent="0.45">
      <c r="A11" s="46">
        <v>7</v>
      </c>
      <c r="B11" s="78">
        <v>13564</v>
      </c>
      <c r="C11" s="79" t="s">
        <v>35</v>
      </c>
      <c r="D11" s="42" t="s">
        <v>229</v>
      </c>
      <c r="E11" s="43" t="s">
        <v>230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4.25" customHeight="1" x14ac:dyDescent="0.45">
      <c r="A12" s="71">
        <v>8</v>
      </c>
      <c r="B12" s="78">
        <v>13572</v>
      </c>
      <c r="C12" s="79" t="s">
        <v>35</v>
      </c>
      <c r="D12" s="42" t="s">
        <v>231</v>
      </c>
      <c r="E12" s="43" t="s">
        <v>232</v>
      </c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4.25" customHeight="1" x14ac:dyDescent="0.45">
      <c r="A13" s="65">
        <v>9</v>
      </c>
      <c r="B13" s="78">
        <v>13599</v>
      </c>
      <c r="C13" s="79" t="s">
        <v>35</v>
      </c>
      <c r="D13" s="69" t="s">
        <v>233</v>
      </c>
      <c r="E13" s="70" t="s">
        <v>234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4.25" customHeight="1" x14ac:dyDescent="0.45">
      <c r="A14" s="46">
        <v>10</v>
      </c>
      <c r="B14" s="67">
        <v>13600</v>
      </c>
      <c r="C14" s="79" t="s">
        <v>35</v>
      </c>
      <c r="D14" s="42" t="s">
        <v>235</v>
      </c>
      <c r="E14" s="43" t="s">
        <v>236</v>
      </c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4.25" customHeight="1" x14ac:dyDescent="0.45">
      <c r="A15" s="46">
        <v>11</v>
      </c>
      <c r="B15" s="67">
        <v>14810</v>
      </c>
      <c r="C15" s="79" t="s">
        <v>35</v>
      </c>
      <c r="D15" s="42" t="s">
        <v>237</v>
      </c>
      <c r="E15" s="43" t="s">
        <v>238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4.25" customHeight="1" x14ac:dyDescent="0.45">
      <c r="A16" s="46">
        <v>12</v>
      </c>
      <c r="B16" s="67">
        <v>14812</v>
      </c>
      <c r="C16" s="67" t="s">
        <v>35</v>
      </c>
      <c r="D16" s="49" t="s">
        <v>239</v>
      </c>
      <c r="E16" s="50" t="s">
        <v>240</v>
      </c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4.25" customHeight="1" x14ac:dyDescent="0.45">
      <c r="A17" s="46">
        <v>13</v>
      </c>
      <c r="B17" s="67">
        <v>15207</v>
      </c>
      <c r="C17" s="79" t="s">
        <v>35</v>
      </c>
      <c r="D17" s="42" t="s">
        <v>241</v>
      </c>
      <c r="E17" s="43" t="s">
        <v>242</v>
      </c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1" customFormat="1" ht="14.25" customHeight="1" x14ac:dyDescent="0.45">
      <c r="A18" s="46">
        <v>14</v>
      </c>
      <c r="B18" s="78">
        <v>13337</v>
      </c>
      <c r="C18" s="79" t="s">
        <v>58</v>
      </c>
      <c r="D18" s="69" t="s">
        <v>243</v>
      </c>
      <c r="E18" s="70" t="s">
        <v>244</v>
      </c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2"/>
        <v>ไม่ผ่าน</v>
      </c>
    </row>
    <row r="19" spans="1:13" s="1" customFormat="1" ht="14.25" customHeight="1" x14ac:dyDescent="0.45">
      <c r="A19" s="46">
        <v>15</v>
      </c>
      <c r="B19" s="89">
        <v>13341</v>
      </c>
      <c r="C19" s="67" t="s">
        <v>58</v>
      </c>
      <c r="D19" s="42" t="s">
        <v>245</v>
      </c>
      <c r="E19" s="52" t="s">
        <v>246</v>
      </c>
      <c r="F19" s="4"/>
      <c r="G19" s="4"/>
      <c r="H19" s="4"/>
      <c r="I19" s="4"/>
      <c r="J19" s="4"/>
      <c r="K19" s="3">
        <f t="shared" si="0"/>
        <v>0</v>
      </c>
      <c r="L19" s="3" t="str">
        <f t="shared" si="1"/>
        <v>0</v>
      </c>
      <c r="M19" s="3" t="str">
        <f t="shared" si="2"/>
        <v>ไม่ผ่าน</v>
      </c>
    </row>
    <row r="20" spans="1:13" s="1" customFormat="1" ht="14.25" customHeight="1" x14ac:dyDescent="0.45">
      <c r="A20" s="46">
        <v>16</v>
      </c>
      <c r="B20" s="78">
        <v>13388</v>
      </c>
      <c r="C20" s="79" t="s">
        <v>58</v>
      </c>
      <c r="D20" s="49" t="s">
        <v>247</v>
      </c>
      <c r="E20" s="50" t="s">
        <v>248</v>
      </c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 t="shared" si="2"/>
        <v>ไม่ผ่าน</v>
      </c>
    </row>
    <row r="21" spans="1:13" s="1" customFormat="1" ht="14.25" customHeight="1" x14ac:dyDescent="0.45">
      <c r="A21" s="46">
        <v>17</v>
      </c>
      <c r="B21" s="90">
        <v>13420</v>
      </c>
      <c r="C21" s="79" t="s">
        <v>58</v>
      </c>
      <c r="D21" s="42" t="s">
        <v>249</v>
      </c>
      <c r="E21" s="52" t="s">
        <v>250</v>
      </c>
      <c r="F21" s="4"/>
      <c r="G21" s="4"/>
      <c r="H21" s="4"/>
      <c r="I21" s="4"/>
      <c r="J21" s="4"/>
      <c r="K21" s="3">
        <f t="shared" ref="K21:K26" si="3">SUM(F21,G21,H21,I21,J21)</f>
        <v>0</v>
      </c>
      <c r="L21" s="3" t="str">
        <f t="shared" si="1"/>
        <v>0</v>
      </c>
      <c r="M21" s="3" t="str">
        <f t="shared" ref="M21:M26" si="4">IF(K21&lt;=3,"ไม่ผ่าน",IF(K21&lt;=7,"ผ่าน",IF(K21&lt;=11,"ดี",IF(K21&gt;=12,"ดีเยี่ยม"))))</f>
        <v>ไม่ผ่าน</v>
      </c>
    </row>
    <row r="22" spans="1:13" s="1" customFormat="1" ht="14.25" customHeight="1" x14ac:dyDescent="0.45">
      <c r="A22" s="46">
        <v>18</v>
      </c>
      <c r="B22" s="78">
        <v>13422</v>
      </c>
      <c r="C22" s="79" t="s">
        <v>58</v>
      </c>
      <c r="D22" s="42" t="s">
        <v>251</v>
      </c>
      <c r="E22" s="43" t="s">
        <v>252</v>
      </c>
      <c r="F22" s="4"/>
      <c r="G22" s="4"/>
      <c r="H22" s="4"/>
      <c r="I22" s="4"/>
      <c r="J22" s="4"/>
      <c r="K22" s="3">
        <f t="shared" si="3"/>
        <v>0</v>
      </c>
      <c r="L22" s="3" t="str">
        <f t="shared" si="1"/>
        <v>0</v>
      </c>
      <c r="M22" s="3" t="str">
        <f t="shared" si="4"/>
        <v>ไม่ผ่าน</v>
      </c>
    </row>
    <row r="23" spans="1:13" s="1" customFormat="1" ht="14.25" customHeight="1" x14ac:dyDescent="0.45">
      <c r="A23" s="46">
        <v>19</v>
      </c>
      <c r="B23" s="67">
        <v>13581</v>
      </c>
      <c r="C23" s="79" t="s">
        <v>58</v>
      </c>
      <c r="D23" s="42" t="s">
        <v>253</v>
      </c>
      <c r="E23" s="43" t="s">
        <v>254</v>
      </c>
      <c r="F23" s="4"/>
      <c r="G23" s="4"/>
      <c r="H23" s="4"/>
      <c r="I23" s="4"/>
      <c r="J23" s="4"/>
      <c r="K23" s="3">
        <f t="shared" si="3"/>
        <v>0</v>
      </c>
      <c r="L23" s="3" t="str">
        <f t="shared" si="1"/>
        <v>0</v>
      </c>
      <c r="M23" s="3" t="str">
        <f t="shared" si="4"/>
        <v>ไม่ผ่าน</v>
      </c>
    </row>
    <row r="24" spans="1:13" s="1" customFormat="1" ht="14.25" customHeight="1" x14ac:dyDescent="0.45">
      <c r="A24" s="46">
        <v>20</v>
      </c>
      <c r="B24" s="67">
        <v>13617</v>
      </c>
      <c r="C24" s="79" t="s">
        <v>58</v>
      </c>
      <c r="D24" s="42" t="s">
        <v>255</v>
      </c>
      <c r="E24" s="43" t="s">
        <v>256</v>
      </c>
      <c r="F24" s="4"/>
      <c r="G24" s="4"/>
      <c r="H24" s="4"/>
      <c r="I24" s="4"/>
      <c r="J24" s="4"/>
      <c r="K24" s="3">
        <f t="shared" si="3"/>
        <v>0</v>
      </c>
      <c r="L24" s="3" t="str">
        <f t="shared" si="1"/>
        <v>0</v>
      </c>
      <c r="M24" s="3" t="str">
        <f t="shared" si="4"/>
        <v>ไม่ผ่าน</v>
      </c>
    </row>
    <row r="25" spans="1:13" s="1" customFormat="1" ht="14.25" customHeight="1" x14ac:dyDescent="0.45">
      <c r="A25" s="46">
        <v>21</v>
      </c>
      <c r="B25" s="67">
        <v>13619</v>
      </c>
      <c r="C25" s="79" t="s">
        <v>58</v>
      </c>
      <c r="D25" s="42" t="s">
        <v>257</v>
      </c>
      <c r="E25" s="52" t="s">
        <v>258</v>
      </c>
      <c r="F25" s="4"/>
      <c r="G25" s="4"/>
      <c r="H25" s="4"/>
      <c r="I25" s="4"/>
      <c r="J25" s="4"/>
      <c r="K25" s="3">
        <f t="shared" si="3"/>
        <v>0</v>
      </c>
      <c r="L25" s="3" t="str">
        <f t="shared" si="1"/>
        <v>0</v>
      </c>
      <c r="M25" s="3" t="str">
        <f t="shared" si="4"/>
        <v>ไม่ผ่าน</v>
      </c>
    </row>
    <row r="26" spans="1:13" s="1" customFormat="1" ht="14.25" customHeight="1" x14ac:dyDescent="0.45">
      <c r="A26" s="46">
        <v>22</v>
      </c>
      <c r="B26" s="67">
        <v>14813</v>
      </c>
      <c r="C26" s="67" t="s">
        <v>58</v>
      </c>
      <c r="D26" s="42" t="s">
        <v>259</v>
      </c>
      <c r="E26" s="43" t="s">
        <v>260</v>
      </c>
      <c r="F26" s="4"/>
      <c r="G26" s="4"/>
      <c r="H26" s="4"/>
      <c r="I26" s="4"/>
      <c r="J26" s="4"/>
      <c r="K26" s="3">
        <f t="shared" si="3"/>
        <v>0</v>
      </c>
      <c r="L26" s="3" t="str">
        <f t="shared" si="1"/>
        <v>0</v>
      </c>
      <c r="M26" s="3" t="str">
        <f t="shared" si="4"/>
        <v>ไม่ผ่าน</v>
      </c>
    </row>
    <row r="27" spans="1:13" s="1" customFormat="1" ht="14.25" customHeight="1" x14ac:dyDescent="0.45">
      <c r="A27" s="46">
        <v>23</v>
      </c>
      <c r="B27" s="67">
        <v>14814</v>
      </c>
      <c r="C27" s="67" t="s">
        <v>58</v>
      </c>
      <c r="D27" s="42" t="s">
        <v>261</v>
      </c>
      <c r="E27" s="43" t="s">
        <v>262</v>
      </c>
      <c r="F27" s="4"/>
      <c r="G27" s="4"/>
      <c r="H27" s="4"/>
      <c r="I27" s="4"/>
      <c r="J27" s="4"/>
      <c r="K27" s="3">
        <f>SUM(F27,G27,H27,I27,J27)</f>
        <v>0</v>
      </c>
      <c r="L27" s="3" t="str">
        <f>IF(K27&lt;=3,"0",IF(K27&lt;=7,"1",IF(K27&lt;=11,"2",IF(K27&gt;=12,"3"))))</f>
        <v>0</v>
      </c>
      <c r="M27" s="3" t="str">
        <f>IF(K27&lt;=3,"ไม่ผ่าน",IF(K27&lt;=7,"ผ่าน",IF(K27&lt;=11,"ดี",IF(K27&gt;=12,"ดีเยี่ยม"))))</f>
        <v>ไม่ผ่าน</v>
      </c>
    </row>
    <row r="28" spans="1:13" s="1" customFormat="1" ht="14.25" customHeight="1" x14ac:dyDescent="0.45">
      <c r="A28" s="46">
        <v>24</v>
      </c>
      <c r="B28" s="67"/>
      <c r="C28" s="67"/>
      <c r="D28" s="42"/>
      <c r="E28" s="43"/>
      <c r="F28" s="4"/>
      <c r="G28" s="4"/>
      <c r="H28" s="4"/>
      <c r="I28" s="4"/>
      <c r="J28" s="4"/>
      <c r="K28" s="3"/>
      <c r="L28" s="3"/>
      <c r="M28" s="3"/>
    </row>
    <row r="29" spans="1:13" s="1" customFormat="1" ht="14.25" customHeight="1" x14ac:dyDescent="0.45">
      <c r="A29" s="46">
        <v>25</v>
      </c>
      <c r="B29" s="67"/>
      <c r="C29" s="67"/>
      <c r="D29" s="42"/>
      <c r="E29" s="43"/>
      <c r="F29" s="4"/>
      <c r="G29" s="4"/>
      <c r="H29" s="4"/>
      <c r="I29" s="4"/>
      <c r="J29" s="4"/>
      <c r="K29" s="3"/>
      <c r="L29" s="3"/>
      <c r="M29" s="3"/>
    </row>
    <row r="30" spans="1:13" s="1" customFormat="1" ht="14.25" customHeight="1" x14ac:dyDescent="0.45">
      <c r="A30" s="17"/>
      <c r="B30" s="17"/>
      <c r="C30" s="17"/>
      <c r="D30" s="19"/>
      <c r="E30" s="29"/>
      <c r="F30" s="114">
        <f>COUNTIF(L5:L29,3)</f>
        <v>0</v>
      </c>
      <c r="G30" s="114">
        <f>COUNTIF(L5:L29,2)</f>
        <v>0</v>
      </c>
      <c r="H30" s="114">
        <f>COUNTIF(L5:L29,1)</f>
        <v>0</v>
      </c>
      <c r="I30" s="114">
        <f>COUNTIF(L5:L29,0)</f>
        <v>23</v>
      </c>
      <c r="J30" s="15"/>
      <c r="K30" s="16"/>
      <c r="L30" s="16"/>
      <c r="M30" s="16"/>
    </row>
    <row r="31" spans="1:13" s="1" customFormat="1" ht="21.75" x14ac:dyDescent="0.45">
      <c r="C31" s="1" t="s">
        <v>2</v>
      </c>
      <c r="D31" s="19"/>
      <c r="F31" s="5"/>
      <c r="G31" s="5"/>
      <c r="H31" s="5"/>
      <c r="I31" s="5"/>
      <c r="J31" s="5"/>
    </row>
    <row r="32" spans="1:13" s="1" customFormat="1" ht="21.75" x14ac:dyDescent="0.45">
      <c r="C32" s="1" t="s">
        <v>13</v>
      </c>
      <c r="D32" s="19"/>
      <c r="F32" s="5"/>
      <c r="G32" s="77">
        <f>(F30*100)/23</f>
        <v>0</v>
      </c>
      <c r="H32" s="5"/>
      <c r="I32" s="5"/>
      <c r="J32" s="5"/>
      <c r="K32" s="5" t="s">
        <v>18</v>
      </c>
      <c r="M32" s="77">
        <f>(H30*100)/23</f>
        <v>0</v>
      </c>
    </row>
    <row r="33" spans="3:13" s="1" customFormat="1" ht="21" x14ac:dyDescent="0.45">
      <c r="C33" s="1" t="s">
        <v>14</v>
      </c>
      <c r="F33" s="5"/>
      <c r="G33" s="77">
        <f>(G30*100)/23</f>
        <v>0</v>
      </c>
      <c r="H33" s="5"/>
      <c r="I33" s="5"/>
      <c r="J33" s="5"/>
      <c r="K33" s="5" t="s">
        <v>19</v>
      </c>
      <c r="M33" s="77">
        <f>(I30*100)/23</f>
        <v>100</v>
      </c>
    </row>
    <row r="34" spans="3:13" s="1" customFormat="1" ht="21" x14ac:dyDescent="0.45">
      <c r="C34" s="1" t="s">
        <v>15</v>
      </c>
      <c r="F34" s="5"/>
      <c r="G34" s="5"/>
      <c r="H34" s="5"/>
      <c r="I34" s="1" t="s">
        <v>20</v>
      </c>
      <c r="J34" s="5"/>
    </row>
    <row r="35" spans="3:13" s="1" customFormat="1" ht="21" x14ac:dyDescent="0.45">
      <c r="C35" s="1" t="s">
        <v>16</v>
      </c>
      <c r="F35" s="5"/>
      <c r="G35" s="5"/>
      <c r="H35" s="5"/>
      <c r="I35" s="1" t="s">
        <v>22</v>
      </c>
      <c r="J35" s="5"/>
    </row>
    <row r="36" spans="3:13" s="1" customFormat="1" ht="21" x14ac:dyDescent="0.45">
      <c r="C36" s="1" t="s">
        <v>17</v>
      </c>
      <c r="F36" s="5"/>
      <c r="G36" s="5"/>
      <c r="H36" s="5"/>
      <c r="I36" s="1" t="s">
        <v>21</v>
      </c>
      <c r="J36" s="5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0" workbookViewId="0">
      <selection activeCell="F34" sqref="F34:I34"/>
    </sheetView>
  </sheetViews>
  <sheetFormatPr defaultRowHeight="15" x14ac:dyDescent="0.25"/>
  <cols>
    <col min="1" max="1" width="4.140625" customWidth="1"/>
    <col min="2" max="2" width="6.7109375" customWidth="1"/>
    <col min="3" max="3" width="6.140625" customWidth="1"/>
    <col min="4" max="4" width="8.42578125" customWidth="1"/>
    <col min="5" max="5" width="10.5703125" customWidth="1"/>
    <col min="6" max="10" width="3.85546875" customWidth="1"/>
    <col min="11" max="11" width="5.5703125" customWidth="1"/>
    <col min="12" max="12" width="7.140625" customWidth="1"/>
    <col min="13" max="13" width="7.42578125" customWidth="1"/>
  </cols>
  <sheetData>
    <row r="1" spans="1:13" s="1" customFormat="1" ht="21.75" x14ac:dyDescent="0.5">
      <c r="A1" s="2"/>
      <c r="B1" s="2"/>
      <c r="C1" s="2"/>
      <c r="D1" s="2"/>
      <c r="E1" s="125" t="s">
        <v>2</v>
      </c>
      <c r="F1" s="125"/>
      <c r="G1" s="125"/>
      <c r="H1" s="125"/>
      <c r="I1" s="125"/>
      <c r="J1" s="125"/>
      <c r="K1" s="125"/>
      <c r="L1" s="125"/>
      <c r="M1" s="125"/>
    </row>
    <row r="2" spans="1:13" s="1" customFormat="1" ht="29.25" customHeight="1" x14ac:dyDescent="0.5">
      <c r="A2" s="128" t="s">
        <v>30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s="1" customFormat="1" ht="21" customHeight="1" x14ac:dyDescent="0.45">
      <c r="A3" s="126" t="s">
        <v>3</v>
      </c>
      <c r="B3" s="132" t="s">
        <v>4</v>
      </c>
      <c r="C3" s="115" t="s">
        <v>5</v>
      </c>
      <c r="D3" s="116"/>
      <c r="E3" s="117"/>
      <c r="F3" s="127" t="s">
        <v>1</v>
      </c>
      <c r="G3" s="127"/>
      <c r="H3" s="127"/>
      <c r="I3" s="127"/>
      <c r="J3" s="127"/>
      <c r="K3" s="123" t="s">
        <v>0</v>
      </c>
      <c r="L3" s="129" t="s">
        <v>11</v>
      </c>
      <c r="M3" s="129" t="s">
        <v>12</v>
      </c>
    </row>
    <row r="4" spans="1:13" s="1" customFormat="1" ht="58.5" customHeight="1" x14ac:dyDescent="0.45">
      <c r="A4" s="126"/>
      <c r="B4" s="133"/>
      <c r="C4" s="118"/>
      <c r="D4" s="119"/>
      <c r="E4" s="120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4"/>
      <c r="L4" s="130"/>
      <c r="M4" s="131"/>
    </row>
    <row r="5" spans="1:13" s="20" customFormat="1" ht="14.25" customHeight="1" x14ac:dyDescent="0.45">
      <c r="A5" s="46">
        <v>1</v>
      </c>
      <c r="B5" s="92">
        <v>13328</v>
      </c>
      <c r="C5" s="67" t="s">
        <v>35</v>
      </c>
      <c r="D5" s="49" t="s">
        <v>263</v>
      </c>
      <c r="E5" s="50" t="s">
        <v>264</v>
      </c>
      <c r="F5" s="4"/>
      <c r="G5" s="4"/>
      <c r="H5" s="4"/>
      <c r="I5" s="4"/>
      <c r="J5" s="4"/>
      <c r="K5" s="3">
        <f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20" customFormat="1" ht="14.25" customHeight="1" x14ac:dyDescent="0.45">
      <c r="A6" s="46">
        <v>2</v>
      </c>
      <c r="B6" s="79">
        <v>13406</v>
      </c>
      <c r="C6" s="79" t="s">
        <v>35</v>
      </c>
      <c r="D6" s="49" t="s">
        <v>265</v>
      </c>
      <c r="E6" s="50" t="s">
        <v>266</v>
      </c>
      <c r="F6" s="4"/>
      <c r="G6" s="4"/>
      <c r="H6" s="4"/>
      <c r="I6" s="4"/>
      <c r="J6" s="4"/>
      <c r="K6" s="3">
        <f t="shared" ref="K6:K19" si="0">SUM(F6,G6,H6,I6,J6)</f>
        <v>0</v>
      </c>
      <c r="L6" s="3" t="str">
        <f t="shared" ref="L6:L30" si="1">IF(K6&lt;=3,"0",IF(K6&lt;=7,"1",IF(K6&lt;=11,"2",IF(K6&gt;=12,"3"))))</f>
        <v>0</v>
      </c>
      <c r="M6" s="3" t="str">
        <f t="shared" ref="M6:M18" si="2">IF(K6&lt;=3,"ไม่ผ่าน",IF(K6&lt;=7,"ผ่าน",IF(K6&lt;=11,"ดี",IF(K6&gt;=12,"ดีเยี่ยม"))))</f>
        <v>ไม่ผ่าน</v>
      </c>
    </row>
    <row r="7" spans="1:13" s="20" customFormat="1" ht="14.25" customHeight="1" x14ac:dyDescent="0.45">
      <c r="A7" s="46">
        <v>3</v>
      </c>
      <c r="B7" s="78">
        <v>13452</v>
      </c>
      <c r="C7" s="79" t="s">
        <v>35</v>
      </c>
      <c r="D7" s="42" t="s">
        <v>267</v>
      </c>
      <c r="E7" s="43" t="s">
        <v>268</v>
      </c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20" customFormat="1" ht="14.25" customHeight="1" x14ac:dyDescent="0.45">
      <c r="A8" s="46">
        <v>4</v>
      </c>
      <c r="B8" s="78">
        <v>13477</v>
      </c>
      <c r="C8" s="79" t="s">
        <v>35</v>
      </c>
      <c r="D8" s="48" t="s">
        <v>154</v>
      </c>
      <c r="E8" s="52" t="s">
        <v>269</v>
      </c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20" customFormat="1" ht="14.25" customHeight="1" x14ac:dyDescent="0.45">
      <c r="A9" s="46">
        <v>5</v>
      </c>
      <c r="B9" s="78">
        <v>14817</v>
      </c>
      <c r="C9" s="79" t="s">
        <v>35</v>
      </c>
      <c r="D9" s="42" t="s">
        <v>270</v>
      </c>
      <c r="E9" s="43" t="s">
        <v>271</v>
      </c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20" customFormat="1" ht="14.25" customHeight="1" x14ac:dyDescent="0.45">
      <c r="A10" s="46">
        <v>6</v>
      </c>
      <c r="B10" s="78">
        <v>14818</v>
      </c>
      <c r="C10" s="79" t="s">
        <v>35</v>
      </c>
      <c r="D10" s="48" t="s">
        <v>272</v>
      </c>
      <c r="E10" s="52" t="s">
        <v>273</v>
      </c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20" customFormat="1" ht="14.25" customHeight="1" x14ac:dyDescent="0.45">
      <c r="A11" s="46">
        <v>7</v>
      </c>
      <c r="B11" s="78">
        <v>14820</v>
      </c>
      <c r="C11" s="79" t="s">
        <v>35</v>
      </c>
      <c r="D11" s="48" t="s">
        <v>267</v>
      </c>
      <c r="E11" s="52" t="s">
        <v>274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20" customFormat="1" ht="14.25" customHeight="1" x14ac:dyDescent="0.45">
      <c r="A12" s="46">
        <v>8</v>
      </c>
      <c r="B12" s="78">
        <v>14821</v>
      </c>
      <c r="C12" s="79" t="s">
        <v>35</v>
      </c>
      <c r="D12" s="48" t="s">
        <v>275</v>
      </c>
      <c r="E12" s="52" t="s">
        <v>276</v>
      </c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20" customFormat="1" ht="14.25" customHeight="1" x14ac:dyDescent="0.45">
      <c r="A13" s="46">
        <v>9</v>
      </c>
      <c r="B13" s="78">
        <v>14822</v>
      </c>
      <c r="C13" s="79" t="s">
        <v>35</v>
      </c>
      <c r="D13" s="48" t="s">
        <v>277</v>
      </c>
      <c r="E13" s="52" t="s">
        <v>278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20" customFormat="1" ht="14.25" customHeight="1" x14ac:dyDescent="0.45">
      <c r="A14" s="46">
        <v>10</v>
      </c>
      <c r="B14" s="89">
        <v>13343</v>
      </c>
      <c r="C14" s="79" t="s">
        <v>58</v>
      </c>
      <c r="D14" s="48" t="s">
        <v>216</v>
      </c>
      <c r="E14" s="52" t="s">
        <v>279</v>
      </c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20" customFormat="1" ht="14.25" customHeight="1" x14ac:dyDescent="0.45">
      <c r="A15" s="46">
        <v>11</v>
      </c>
      <c r="B15" s="67">
        <v>13379</v>
      </c>
      <c r="C15" s="67" t="s">
        <v>58</v>
      </c>
      <c r="D15" s="48" t="s">
        <v>280</v>
      </c>
      <c r="E15" s="52" t="s">
        <v>281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20" customFormat="1" ht="14.25" customHeight="1" x14ac:dyDescent="0.45">
      <c r="A16" s="46">
        <v>12</v>
      </c>
      <c r="B16" s="93">
        <v>13381</v>
      </c>
      <c r="C16" s="79" t="s">
        <v>58</v>
      </c>
      <c r="D16" s="42" t="s">
        <v>282</v>
      </c>
      <c r="E16" s="43" t="s">
        <v>283</v>
      </c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20" customFormat="1" ht="14.25" customHeight="1" x14ac:dyDescent="0.45">
      <c r="A17" s="46">
        <v>13</v>
      </c>
      <c r="B17" s="78">
        <v>13411</v>
      </c>
      <c r="C17" s="79" t="s">
        <v>58</v>
      </c>
      <c r="D17" s="42" t="s">
        <v>284</v>
      </c>
      <c r="E17" s="43" t="s">
        <v>285</v>
      </c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20" customFormat="1" ht="14.25" customHeight="1" x14ac:dyDescent="0.45">
      <c r="A18" s="46">
        <v>14</v>
      </c>
      <c r="B18" s="94">
        <v>13412</v>
      </c>
      <c r="C18" s="79" t="s">
        <v>58</v>
      </c>
      <c r="D18" s="48" t="s">
        <v>286</v>
      </c>
      <c r="E18" s="52" t="s">
        <v>287</v>
      </c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2"/>
        <v>ไม่ผ่าน</v>
      </c>
    </row>
    <row r="19" spans="1:13" s="20" customFormat="1" ht="14.25" customHeight="1" x14ac:dyDescent="0.45">
      <c r="A19" s="46">
        <v>15</v>
      </c>
      <c r="B19" s="89">
        <v>13415</v>
      </c>
      <c r="C19" s="79" t="s">
        <v>58</v>
      </c>
      <c r="D19" s="48" t="s">
        <v>288</v>
      </c>
      <c r="E19" s="52" t="s">
        <v>289</v>
      </c>
      <c r="F19" s="4"/>
      <c r="G19" s="4"/>
      <c r="H19" s="4"/>
      <c r="I19" s="4"/>
      <c r="J19" s="4"/>
      <c r="K19" s="3">
        <f t="shared" si="0"/>
        <v>0</v>
      </c>
      <c r="L19" s="3" t="str">
        <f>IF(K19&lt;=3,"0",IF(K19&lt;=7,"1",IF(K19&lt;=11,"2",IF(K19&gt;=12,"3"))))</f>
        <v>0</v>
      </c>
      <c r="M19" s="3" t="str">
        <f>IF(K19&lt;=3,"ไม่ผ่าน",IF(K19&lt;=7,"ผ่าน",IF(K19&lt;=11,"ดี",IF(K19&gt;=12,"ดีเยี่ยม"))))</f>
        <v>ไม่ผ่าน</v>
      </c>
    </row>
    <row r="20" spans="1:13" s="20" customFormat="1" ht="14.25" customHeight="1" x14ac:dyDescent="0.45">
      <c r="A20" s="46">
        <v>16</v>
      </c>
      <c r="B20" s="79">
        <v>13416</v>
      </c>
      <c r="C20" s="79" t="s">
        <v>58</v>
      </c>
      <c r="D20" s="42" t="s">
        <v>290</v>
      </c>
      <c r="E20" s="43" t="s">
        <v>291</v>
      </c>
      <c r="F20" s="4"/>
      <c r="G20" s="4"/>
      <c r="H20" s="4"/>
      <c r="I20" s="4"/>
      <c r="J20" s="4"/>
      <c r="K20" s="3">
        <f t="shared" ref="K20:K30" si="3">SUM(F20,G20,H20,I20,J20)</f>
        <v>0</v>
      </c>
      <c r="L20" s="3" t="str">
        <f t="shared" si="1"/>
        <v>0</v>
      </c>
      <c r="M20" s="3" t="str">
        <f t="shared" ref="M20:M30" si="4">IF(K20&lt;=3,"ไม่ผ่าน",IF(K20&lt;=7,"ผ่าน",IF(K20&lt;=11,"ดี",IF(K20&gt;=12,"ดีเยี่ยม"))))</f>
        <v>ไม่ผ่าน</v>
      </c>
    </row>
    <row r="21" spans="1:13" s="20" customFormat="1" ht="14.25" customHeight="1" x14ac:dyDescent="0.45">
      <c r="A21" s="46">
        <v>17</v>
      </c>
      <c r="B21" s="78">
        <v>13425</v>
      </c>
      <c r="C21" s="79" t="s">
        <v>58</v>
      </c>
      <c r="D21" s="42" t="s">
        <v>292</v>
      </c>
      <c r="E21" s="43" t="s">
        <v>293</v>
      </c>
      <c r="F21" s="4"/>
      <c r="G21" s="4"/>
      <c r="H21" s="4"/>
      <c r="I21" s="4"/>
      <c r="J21" s="4"/>
      <c r="K21" s="3">
        <f t="shared" si="3"/>
        <v>0</v>
      </c>
      <c r="L21" s="3" t="str">
        <f t="shared" si="1"/>
        <v>0</v>
      </c>
      <c r="M21" s="3" t="str">
        <f t="shared" si="4"/>
        <v>ไม่ผ่าน</v>
      </c>
    </row>
    <row r="22" spans="1:13" s="20" customFormat="1" ht="14.25" customHeight="1" x14ac:dyDescent="0.45">
      <c r="A22" s="46">
        <v>18</v>
      </c>
      <c r="B22" s="78">
        <v>13432</v>
      </c>
      <c r="C22" s="79" t="s">
        <v>58</v>
      </c>
      <c r="D22" s="42" t="s">
        <v>294</v>
      </c>
      <c r="E22" s="43" t="s">
        <v>224</v>
      </c>
      <c r="F22" s="4"/>
      <c r="G22" s="4"/>
      <c r="H22" s="4"/>
      <c r="I22" s="4"/>
      <c r="J22" s="4"/>
      <c r="K22" s="3">
        <f t="shared" si="3"/>
        <v>0</v>
      </c>
      <c r="L22" s="3" t="str">
        <f t="shared" si="1"/>
        <v>0</v>
      </c>
      <c r="M22" s="3" t="str">
        <f t="shared" si="4"/>
        <v>ไม่ผ่าน</v>
      </c>
    </row>
    <row r="23" spans="1:13" s="20" customFormat="1" ht="14.25" customHeight="1" x14ac:dyDescent="0.45">
      <c r="A23" s="46">
        <v>19</v>
      </c>
      <c r="B23" s="78">
        <v>13466</v>
      </c>
      <c r="C23" s="79" t="s">
        <v>58</v>
      </c>
      <c r="D23" s="42" t="s">
        <v>295</v>
      </c>
      <c r="E23" s="43" t="s">
        <v>296</v>
      </c>
      <c r="F23" s="4"/>
      <c r="G23" s="4"/>
      <c r="H23" s="4"/>
      <c r="I23" s="4"/>
      <c r="J23" s="4"/>
      <c r="K23" s="3">
        <f t="shared" si="3"/>
        <v>0</v>
      </c>
      <c r="L23" s="3" t="str">
        <f t="shared" si="1"/>
        <v>0</v>
      </c>
      <c r="M23" s="3" t="str">
        <f t="shared" si="4"/>
        <v>ไม่ผ่าน</v>
      </c>
    </row>
    <row r="24" spans="1:13" s="20" customFormat="1" ht="14.25" customHeight="1" x14ac:dyDescent="0.45">
      <c r="A24" s="46">
        <v>20</v>
      </c>
      <c r="B24" s="78">
        <v>13538</v>
      </c>
      <c r="C24" s="79" t="s">
        <v>58</v>
      </c>
      <c r="D24" s="42" t="s">
        <v>297</v>
      </c>
      <c r="E24" s="43" t="s">
        <v>298</v>
      </c>
      <c r="F24" s="4"/>
      <c r="G24" s="4"/>
      <c r="H24" s="4"/>
      <c r="I24" s="4"/>
      <c r="J24" s="4"/>
      <c r="K24" s="3">
        <f t="shared" si="3"/>
        <v>0</v>
      </c>
      <c r="L24" s="3" t="str">
        <f t="shared" si="1"/>
        <v>0</v>
      </c>
      <c r="M24" s="3" t="str">
        <f t="shared" si="4"/>
        <v>ไม่ผ่าน</v>
      </c>
    </row>
    <row r="25" spans="1:13" s="20" customFormat="1" ht="14.25" customHeight="1" x14ac:dyDescent="0.45">
      <c r="A25" s="46">
        <v>21</v>
      </c>
      <c r="B25" s="78">
        <v>13621</v>
      </c>
      <c r="C25" s="79" t="s">
        <v>58</v>
      </c>
      <c r="D25" s="44" t="s">
        <v>299</v>
      </c>
      <c r="E25" s="45" t="s">
        <v>300</v>
      </c>
      <c r="F25" s="4"/>
      <c r="G25" s="4"/>
      <c r="H25" s="4"/>
      <c r="I25" s="4"/>
      <c r="J25" s="4"/>
      <c r="K25" s="3">
        <f t="shared" si="3"/>
        <v>0</v>
      </c>
      <c r="L25" s="3" t="str">
        <f t="shared" si="1"/>
        <v>0</v>
      </c>
      <c r="M25" s="3" t="str">
        <f t="shared" si="4"/>
        <v>ไม่ผ่าน</v>
      </c>
    </row>
    <row r="26" spans="1:13" s="20" customFormat="1" ht="14.25" customHeight="1" x14ac:dyDescent="0.45">
      <c r="A26" s="46">
        <v>22</v>
      </c>
      <c r="B26" s="78">
        <v>14824</v>
      </c>
      <c r="C26" s="79" t="s">
        <v>58</v>
      </c>
      <c r="D26" s="53" t="s">
        <v>301</v>
      </c>
      <c r="E26" s="54" t="s">
        <v>302</v>
      </c>
      <c r="F26" s="4"/>
      <c r="G26" s="4"/>
      <c r="H26" s="4"/>
      <c r="I26" s="4"/>
      <c r="J26" s="4"/>
      <c r="K26" s="3">
        <f t="shared" si="3"/>
        <v>0</v>
      </c>
      <c r="L26" s="3" t="str">
        <f t="shared" si="1"/>
        <v>0</v>
      </c>
      <c r="M26" s="3" t="str">
        <f t="shared" si="4"/>
        <v>ไม่ผ่าน</v>
      </c>
    </row>
    <row r="27" spans="1:13" s="20" customFormat="1" ht="14.25" customHeight="1" x14ac:dyDescent="0.45">
      <c r="A27" s="46">
        <v>23</v>
      </c>
      <c r="B27" s="78">
        <v>14825</v>
      </c>
      <c r="C27" s="79" t="s">
        <v>58</v>
      </c>
      <c r="D27" s="42" t="s">
        <v>303</v>
      </c>
      <c r="E27" s="43" t="s">
        <v>304</v>
      </c>
      <c r="F27" s="4"/>
      <c r="G27" s="4"/>
      <c r="H27" s="4"/>
      <c r="I27" s="4"/>
      <c r="J27" s="4"/>
      <c r="K27" s="3">
        <f t="shared" si="3"/>
        <v>0</v>
      </c>
      <c r="L27" s="3" t="str">
        <f t="shared" si="1"/>
        <v>0</v>
      </c>
      <c r="M27" s="3" t="str">
        <f t="shared" si="4"/>
        <v>ไม่ผ่าน</v>
      </c>
    </row>
    <row r="28" spans="1:13" s="20" customFormat="1" ht="14.25" customHeight="1" x14ac:dyDescent="0.45">
      <c r="A28" s="46">
        <v>24</v>
      </c>
      <c r="B28" s="78">
        <v>14826</v>
      </c>
      <c r="C28" s="79" t="s">
        <v>58</v>
      </c>
      <c r="D28" s="42" t="s">
        <v>305</v>
      </c>
      <c r="E28" s="43" t="s">
        <v>306</v>
      </c>
      <c r="F28" s="4"/>
      <c r="G28" s="4"/>
      <c r="H28" s="4"/>
      <c r="I28" s="4"/>
      <c r="J28" s="4"/>
      <c r="K28" s="3">
        <f t="shared" si="3"/>
        <v>0</v>
      </c>
      <c r="L28" s="3" t="str">
        <f t="shared" si="1"/>
        <v>0</v>
      </c>
      <c r="M28" s="3" t="str">
        <f t="shared" si="4"/>
        <v>ไม่ผ่าน</v>
      </c>
    </row>
    <row r="29" spans="1:13" s="20" customFormat="1" ht="14.25" customHeight="1" x14ac:dyDescent="0.45">
      <c r="A29" s="46">
        <v>25</v>
      </c>
      <c r="B29" s="67">
        <v>14827</v>
      </c>
      <c r="C29" s="79" t="s">
        <v>58</v>
      </c>
      <c r="D29" s="61" t="s">
        <v>307</v>
      </c>
      <c r="E29" s="62" t="s">
        <v>308</v>
      </c>
      <c r="F29" s="4"/>
      <c r="G29" s="4"/>
      <c r="H29" s="4"/>
      <c r="I29" s="4"/>
      <c r="J29" s="4"/>
      <c r="K29" s="3">
        <f t="shared" si="3"/>
        <v>0</v>
      </c>
      <c r="L29" s="3" t="str">
        <f t="shared" si="1"/>
        <v>0</v>
      </c>
      <c r="M29" s="3" t="str">
        <f t="shared" si="4"/>
        <v>ไม่ผ่าน</v>
      </c>
    </row>
    <row r="30" spans="1:13" s="20" customFormat="1" ht="14.25" customHeight="1" x14ac:dyDescent="0.45">
      <c r="A30" s="46">
        <v>26</v>
      </c>
      <c r="B30" s="67">
        <v>14828</v>
      </c>
      <c r="C30" s="79" t="s">
        <v>58</v>
      </c>
      <c r="D30" s="42" t="s">
        <v>309</v>
      </c>
      <c r="E30" s="43" t="s">
        <v>310</v>
      </c>
      <c r="F30" s="4"/>
      <c r="G30" s="4"/>
      <c r="H30" s="4"/>
      <c r="I30" s="4"/>
      <c r="J30" s="4"/>
      <c r="K30" s="3">
        <f t="shared" si="3"/>
        <v>0</v>
      </c>
      <c r="L30" s="3" t="str">
        <f t="shared" si="1"/>
        <v>0</v>
      </c>
      <c r="M30" s="3" t="str">
        <f t="shared" si="4"/>
        <v>ไม่ผ่าน</v>
      </c>
    </row>
    <row r="31" spans="1:13" s="20" customFormat="1" ht="14.25" customHeight="1" x14ac:dyDescent="0.45">
      <c r="A31" s="46">
        <v>27</v>
      </c>
      <c r="B31" s="67">
        <v>14829</v>
      </c>
      <c r="C31" s="79" t="s">
        <v>58</v>
      </c>
      <c r="D31" s="48" t="s">
        <v>311</v>
      </c>
      <c r="E31" s="52" t="s">
        <v>312</v>
      </c>
      <c r="F31" s="4"/>
      <c r="G31" s="4"/>
      <c r="H31" s="4"/>
      <c r="I31" s="4"/>
      <c r="J31" s="4"/>
      <c r="K31" s="3">
        <f>SUM(F31,G31,H31,I31,J31)</f>
        <v>0</v>
      </c>
      <c r="L31" s="3" t="str">
        <f>IF(K31&lt;=3,"0",IF(K31&lt;=7,"1",IF(K31&lt;=11,"2",IF(K31&gt;=12,"3"))))</f>
        <v>0</v>
      </c>
      <c r="M31" s="3" t="str">
        <f>IF(K31&lt;=3,"ไม่ผ่าน",IF(K31&lt;=7,"ผ่าน",IF(K31&lt;=11,"ดี",IF(K31&gt;=12,"ดีเยี่ยม"))))</f>
        <v>ไม่ผ่าน</v>
      </c>
    </row>
    <row r="32" spans="1:13" s="20" customFormat="1" ht="14.25" customHeight="1" x14ac:dyDescent="0.45">
      <c r="A32" s="46">
        <v>28</v>
      </c>
      <c r="B32" s="67"/>
      <c r="C32" s="95"/>
      <c r="D32" s="63"/>
      <c r="E32" s="72"/>
      <c r="F32" s="4"/>
      <c r="G32" s="4"/>
      <c r="H32" s="4"/>
      <c r="I32" s="4"/>
      <c r="J32" s="4"/>
      <c r="K32" s="3"/>
      <c r="L32" s="3"/>
      <c r="M32" s="3"/>
    </row>
    <row r="33" spans="1:13" s="20" customFormat="1" ht="14.25" customHeight="1" x14ac:dyDescent="0.45">
      <c r="A33" s="46"/>
      <c r="B33" s="58"/>
      <c r="C33" s="96"/>
      <c r="D33" s="48"/>
      <c r="E33" s="52"/>
      <c r="F33" s="97"/>
      <c r="G33" s="4"/>
      <c r="H33" s="4"/>
      <c r="I33" s="4"/>
      <c r="J33" s="4"/>
      <c r="K33" s="3"/>
      <c r="L33" s="3"/>
      <c r="M33" s="3"/>
    </row>
    <row r="34" spans="1:13" s="20" customFormat="1" ht="14.25" customHeight="1" x14ac:dyDescent="0.45">
      <c r="A34" s="30"/>
      <c r="B34" s="30"/>
      <c r="C34" s="30"/>
      <c r="D34" s="19"/>
      <c r="E34" s="29"/>
      <c r="F34" s="114">
        <f>COUNTIF(L5:L33,3)</f>
        <v>0</v>
      </c>
      <c r="G34" s="114">
        <f>COUNTIF(L5:L33,2)</f>
        <v>0</v>
      </c>
      <c r="H34" s="114">
        <f>COUNTIF(L5:L33,1)</f>
        <v>0</v>
      </c>
      <c r="I34" s="114">
        <f>COUNTIF(L5:L33,0)</f>
        <v>27</v>
      </c>
      <c r="J34" s="15"/>
      <c r="K34" s="16"/>
      <c r="L34" s="16"/>
      <c r="M34" s="16"/>
    </row>
    <row r="35" spans="1:13" s="1" customFormat="1" ht="21" x14ac:dyDescent="0.45">
      <c r="C35" s="1" t="s">
        <v>2</v>
      </c>
      <c r="F35" s="5"/>
      <c r="G35" s="5"/>
      <c r="H35" s="5"/>
      <c r="I35" s="5"/>
      <c r="J35" s="5"/>
    </row>
    <row r="36" spans="1:13" s="1" customFormat="1" ht="18" customHeight="1" x14ac:dyDescent="0.45">
      <c r="C36" s="1" t="s">
        <v>13</v>
      </c>
      <c r="F36" s="5"/>
      <c r="G36" s="77">
        <f>(F34*100)/27</f>
        <v>0</v>
      </c>
      <c r="H36" s="5"/>
      <c r="I36" s="5"/>
      <c r="J36" s="5"/>
      <c r="K36" s="5" t="s">
        <v>18</v>
      </c>
      <c r="M36" s="77">
        <f>(H34*100)/27</f>
        <v>0</v>
      </c>
    </row>
    <row r="37" spans="1:13" s="1" customFormat="1" ht="18" customHeight="1" x14ac:dyDescent="0.45">
      <c r="C37" s="1" t="s">
        <v>14</v>
      </c>
      <c r="F37" s="5"/>
      <c r="G37" s="77">
        <f>(G34*100)/27</f>
        <v>0</v>
      </c>
      <c r="H37" s="5"/>
      <c r="I37" s="5"/>
      <c r="J37" s="5"/>
      <c r="K37" s="5" t="s">
        <v>19</v>
      </c>
      <c r="M37" s="77">
        <f>(I34*100)/27</f>
        <v>100</v>
      </c>
    </row>
    <row r="38" spans="1:13" s="1" customFormat="1" ht="18" customHeight="1" x14ac:dyDescent="0.45">
      <c r="C38" s="1" t="s">
        <v>15</v>
      </c>
      <c r="F38" s="5"/>
      <c r="G38" s="5"/>
      <c r="H38" s="5"/>
      <c r="I38" s="1" t="s">
        <v>20</v>
      </c>
      <c r="J38" s="5"/>
    </row>
    <row r="39" spans="1:13" s="1" customFormat="1" ht="18" customHeight="1" x14ac:dyDescent="0.45">
      <c r="C39" s="1" t="s">
        <v>16</v>
      </c>
      <c r="F39" s="5"/>
      <c r="G39" s="5"/>
      <c r="H39" s="5"/>
      <c r="I39" s="1" t="s">
        <v>22</v>
      </c>
      <c r="J39" s="5"/>
    </row>
    <row r="40" spans="1:13" s="1" customFormat="1" ht="18" customHeight="1" x14ac:dyDescent="0.45">
      <c r="C40" s="1" t="s">
        <v>17</v>
      </c>
      <c r="F40" s="5"/>
      <c r="G40" s="5"/>
      <c r="H40" s="5"/>
      <c r="I40" s="1" t="s">
        <v>21</v>
      </c>
      <c r="J40" s="5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opLeftCell="A16" workbookViewId="0">
      <selection activeCell="F37" sqref="F37:I37"/>
    </sheetView>
  </sheetViews>
  <sheetFormatPr defaultRowHeight="15" x14ac:dyDescent="0.25"/>
  <cols>
    <col min="1" max="1" width="3.85546875" customWidth="1"/>
    <col min="2" max="2" width="9.140625" customWidth="1"/>
    <col min="3" max="3" width="6.7109375" customWidth="1"/>
    <col min="4" max="4" width="9.7109375" customWidth="1"/>
    <col min="5" max="5" width="9.85546875" customWidth="1"/>
    <col min="6" max="10" width="3.7109375" customWidth="1"/>
    <col min="11" max="11" width="5.85546875" customWidth="1"/>
    <col min="12" max="12" width="7.140625" customWidth="1"/>
    <col min="13" max="13" width="7.85546875" customWidth="1"/>
  </cols>
  <sheetData>
    <row r="1" spans="1:13" s="1" customFormat="1" ht="18.75" customHeight="1" x14ac:dyDescent="0.5">
      <c r="A1" s="2"/>
      <c r="B1" s="2"/>
      <c r="C1" s="2"/>
      <c r="D1" s="2"/>
      <c r="E1" s="125" t="s">
        <v>2</v>
      </c>
      <c r="F1" s="125"/>
      <c r="G1" s="125"/>
      <c r="H1" s="125"/>
      <c r="I1" s="125"/>
      <c r="J1" s="125"/>
      <c r="K1" s="125"/>
      <c r="L1" s="125"/>
      <c r="M1" s="125"/>
    </row>
    <row r="2" spans="1:13" s="1" customFormat="1" ht="18.75" customHeight="1" x14ac:dyDescent="0.5">
      <c r="A2" s="128" t="s">
        <v>31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s="1" customFormat="1" ht="18.75" customHeight="1" x14ac:dyDescent="0.45">
      <c r="A3" s="126" t="s">
        <v>3</v>
      </c>
      <c r="B3" s="132" t="s">
        <v>4</v>
      </c>
      <c r="C3" s="115" t="s">
        <v>5</v>
      </c>
      <c r="D3" s="116"/>
      <c r="E3" s="117"/>
      <c r="F3" s="127" t="s">
        <v>1</v>
      </c>
      <c r="G3" s="127"/>
      <c r="H3" s="127"/>
      <c r="I3" s="127"/>
      <c r="J3" s="127"/>
      <c r="K3" s="123" t="s">
        <v>0</v>
      </c>
      <c r="L3" s="129" t="s">
        <v>11</v>
      </c>
      <c r="M3" s="129" t="s">
        <v>12</v>
      </c>
    </row>
    <row r="4" spans="1:13" s="1" customFormat="1" ht="55.5" customHeight="1" x14ac:dyDescent="0.45">
      <c r="A4" s="126"/>
      <c r="B4" s="133"/>
      <c r="C4" s="134"/>
      <c r="D4" s="135"/>
      <c r="E4" s="136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4"/>
      <c r="L4" s="130"/>
      <c r="M4" s="131"/>
    </row>
    <row r="5" spans="1:13" s="1" customFormat="1" ht="15" customHeight="1" x14ac:dyDescent="0.45">
      <c r="A5" s="46">
        <v>1</v>
      </c>
      <c r="B5" s="102">
        <v>13436</v>
      </c>
      <c r="C5" s="113" t="s">
        <v>35</v>
      </c>
      <c r="D5" s="63" t="s">
        <v>313</v>
      </c>
      <c r="E5" s="72" t="s">
        <v>314</v>
      </c>
      <c r="F5" s="97"/>
      <c r="G5" s="4"/>
      <c r="H5" s="4"/>
      <c r="I5" s="4"/>
      <c r="J5" s="4"/>
      <c r="K5" s="3">
        <f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5" customHeight="1" x14ac:dyDescent="0.45">
      <c r="A6" s="46">
        <v>2</v>
      </c>
      <c r="B6" s="102">
        <v>13441</v>
      </c>
      <c r="C6" s="78" t="s">
        <v>35</v>
      </c>
      <c r="D6" s="48" t="s">
        <v>44</v>
      </c>
      <c r="E6" s="52" t="s">
        <v>315</v>
      </c>
      <c r="F6" s="97"/>
      <c r="G6" s="4"/>
      <c r="H6" s="4"/>
      <c r="I6" s="4"/>
      <c r="J6" s="4"/>
      <c r="K6" s="3">
        <f t="shared" ref="K6:K18" si="0">SUM(F6,G6,H6,I6,J6)</f>
        <v>0</v>
      </c>
      <c r="L6" s="3" t="str">
        <f t="shared" ref="L6:L31" si="1">IF(K6&lt;=3,"0",IF(K6&lt;=7,"1",IF(K6&lt;=11,"2",IF(K6&gt;=12,"3"))))</f>
        <v>0</v>
      </c>
      <c r="M6" s="3" t="str">
        <f t="shared" ref="M6:M18" si="2">IF(K6&lt;=3,"ไม่ผ่าน",IF(K6&lt;=7,"ผ่าน",IF(K6&lt;=11,"ดี",IF(K6&gt;=12,"ดีเยี่ยม"))))</f>
        <v>ไม่ผ่าน</v>
      </c>
    </row>
    <row r="7" spans="1:13" s="1" customFormat="1" ht="15" customHeight="1" x14ac:dyDescent="0.45">
      <c r="A7" s="46">
        <v>3</v>
      </c>
      <c r="B7" s="79">
        <v>13525</v>
      </c>
      <c r="C7" s="107" t="s">
        <v>35</v>
      </c>
      <c r="D7" s="68" t="s">
        <v>316</v>
      </c>
      <c r="E7" s="108" t="s">
        <v>317</v>
      </c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5" customHeight="1" x14ac:dyDescent="0.45">
      <c r="A8" s="46">
        <v>4</v>
      </c>
      <c r="B8" s="78">
        <v>13532</v>
      </c>
      <c r="C8" s="79" t="s">
        <v>35</v>
      </c>
      <c r="D8" s="48" t="s">
        <v>318</v>
      </c>
      <c r="E8" s="52" t="s">
        <v>319</v>
      </c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5" customHeight="1" x14ac:dyDescent="0.45">
      <c r="A9" s="46">
        <v>5</v>
      </c>
      <c r="B9" s="78">
        <v>14722</v>
      </c>
      <c r="C9" s="79" t="s">
        <v>35</v>
      </c>
      <c r="D9" s="42" t="s">
        <v>320</v>
      </c>
      <c r="E9" s="43" t="s">
        <v>321</v>
      </c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5" customHeight="1" x14ac:dyDescent="0.45">
      <c r="A10" s="46">
        <v>6</v>
      </c>
      <c r="B10" s="78">
        <v>14830</v>
      </c>
      <c r="C10" s="79" t="s">
        <v>35</v>
      </c>
      <c r="D10" s="48" t="s">
        <v>322</v>
      </c>
      <c r="E10" s="52" t="s">
        <v>323</v>
      </c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5" customHeight="1" x14ac:dyDescent="0.45">
      <c r="A11" s="46">
        <v>7</v>
      </c>
      <c r="B11" s="78">
        <v>12116</v>
      </c>
      <c r="C11" s="95" t="s">
        <v>58</v>
      </c>
      <c r="D11" s="103" t="s">
        <v>324</v>
      </c>
      <c r="E11" s="104" t="s">
        <v>325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5" customHeight="1" x14ac:dyDescent="0.45">
      <c r="A12" s="71">
        <v>8</v>
      </c>
      <c r="B12" s="102">
        <v>13376</v>
      </c>
      <c r="C12" s="113" t="s">
        <v>58</v>
      </c>
      <c r="D12" s="105" t="s">
        <v>326</v>
      </c>
      <c r="E12" s="106" t="s">
        <v>224</v>
      </c>
      <c r="F12" s="97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5" customHeight="1" x14ac:dyDescent="0.45">
      <c r="A13" s="65">
        <v>9</v>
      </c>
      <c r="B13" s="102">
        <v>13386</v>
      </c>
      <c r="C13" s="78" t="s">
        <v>58</v>
      </c>
      <c r="D13" s="48" t="s">
        <v>327</v>
      </c>
      <c r="E13" s="52" t="s">
        <v>328</v>
      </c>
      <c r="F13" s="97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5" customHeight="1" x14ac:dyDescent="0.45">
      <c r="A14" s="46">
        <v>10</v>
      </c>
      <c r="B14" s="92">
        <v>13417</v>
      </c>
      <c r="C14" s="107" t="s">
        <v>58</v>
      </c>
      <c r="D14" s="68" t="s">
        <v>329</v>
      </c>
      <c r="E14" s="108" t="s">
        <v>330</v>
      </c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5" customHeight="1" x14ac:dyDescent="0.45">
      <c r="A15" s="46">
        <v>11</v>
      </c>
      <c r="B15" s="89">
        <v>13419</v>
      </c>
      <c r="C15" s="79" t="s">
        <v>58</v>
      </c>
      <c r="D15" s="42" t="s">
        <v>331</v>
      </c>
      <c r="E15" s="43" t="s">
        <v>332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5" customHeight="1" x14ac:dyDescent="0.45">
      <c r="A16" s="71">
        <v>12</v>
      </c>
      <c r="B16" s="89">
        <v>13453</v>
      </c>
      <c r="C16" s="79" t="s">
        <v>58</v>
      </c>
      <c r="D16" s="42" t="s">
        <v>333</v>
      </c>
      <c r="E16" s="43" t="s">
        <v>334</v>
      </c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27" s="1" customFormat="1" ht="15" customHeight="1" x14ac:dyDescent="0.45">
      <c r="A17" s="46">
        <v>13</v>
      </c>
      <c r="B17" s="79">
        <v>13454</v>
      </c>
      <c r="C17" s="79" t="s">
        <v>58</v>
      </c>
      <c r="D17" s="48" t="s">
        <v>335</v>
      </c>
      <c r="E17" s="52" t="s">
        <v>336</v>
      </c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27" s="1" customFormat="1" ht="15" customHeight="1" x14ac:dyDescent="0.45">
      <c r="A18" s="46">
        <v>14</v>
      </c>
      <c r="B18" s="67">
        <v>13457</v>
      </c>
      <c r="C18" s="67" t="s">
        <v>58</v>
      </c>
      <c r="D18" s="42" t="s">
        <v>212</v>
      </c>
      <c r="E18" s="43" t="s">
        <v>315</v>
      </c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2"/>
        <v>ไม่ผ่าน</v>
      </c>
    </row>
    <row r="19" spans="1:27" s="1" customFormat="1" ht="15" customHeight="1" x14ac:dyDescent="0.45">
      <c r="A19" s="71">
        <v>15</v>
      </c>
      <c r="B19" s="67">
        <v>13463</v>
      </c>
      <c r="C19" s="67" t="s">
        <v>58</v>
      </c>
      <c r="D19" s="42" t="s">
        <v>337</v>
      </c>
      <c r="E19" s="43" t="s">
        <v>338</v>
      </c>
      <c r="F19" s="4"/>
      <c r="G19" s="4"/>
      <c r="H19" s="4"/>
      <c r="I19" s="4"/>
      <c r="J19" s="4"/>
      <c r="K19" s="3">
        <f t="shared" ref="K19:K31" si="3">SUM(F19,G19,H19,I19,J19)</f>
        <v>0</v>
      </c>
      <c r="L19" s="3" t="str">
        <f t="shared" si="1"/>
        <v>0</v>
      </c>
      <c r="M19" s="3" t="str">
        <f t="shared" ref="M19:M31" si="4">IF(K19&lt;=3,"ไม่ผ่าน",IF(K19&lt;=7,"ผ่าน",IF(K19&lt;=11,"ดี",IF(K19&gt;=12,"ดีเยี่ยม"))))</f>
        <v>ไม่ผ่าน</v>
      </c>
    </row>
    <row r="20" spans="1:27" s="1" customFormat="1" ht="15" customHeight="1" x14ac:dyDescent="0.45">
      <c r="A20" s="71">
        <v>16</v>
      </c>
      <c r="B20" s="78">
        <v>13464</v>
      </c>
      <c r="C20" s="79" t="s">
        <v>58</v>
      </c>
      <c r="D20" s="42" t="s">
        <v>339</v>
      </c>
      <c r="E20" s="43" t="s">
        <v>340</v>
      </c>
      <c r="F20" s="4"/>
      <c r="G20" s="4"/>
      <c r="H20" s="4"/>
      <c r="I20" s="4"/>
      <c r="J20" s="4"/>
      <c r="K20" s="3">
        <f t="shared" si="3"/>
        <v>0</v>
      </c>
      <c r="L20" s="3" t="str">
        <f t="shared" si="1"/>
        <v>0</v>
      </c>
      <c r="M20" s="3" t="str">
        <f t="shared" si="4"/>
        <v>ไม่ผ่าน</v>
      </c>
      <c r="AA20" s="1" t="s">
        <v>23</v>
      </c>
    </row>
    <row r="21" spans="1:27" s="1" customFormat="1" ht="15" customHeight="1" x14ac:dyDescent="0.45">
      <c r="A21" s="46">
        <v>17</v>
      </c>
      <c r="B21" s="78">
        <v>13469</v>
      </c>
      <c r="C21" s="79" t="s">
        <v>58</v>
      </c>
      <c r="D21" s="42" t="s">
        <v>81</v>
      </c>
      <c r="E21" s="43" t="s">
        <v>341</v>
      </c>
      <c r="F21" s="4"/>
      <c r="G21" s="4"/>
      <c r="H21" s="4"/>
      <c r="I21" s="4"/>
      <c r="J21" s="4"/>
      <c r="K21" s="3">
        <f t="shared" si="3"/>
        <v>0</v>
      </c>
      <c r="L21" s="3" t="str">
        <f t="shared" si="1"/>
        <v>0</v>
      </c>
      <c r="M21" s="3" t="str">
        <f t="shared" si="4"/>
        <v>ไม่ผ่าน</v>
      </c>
    </row>
    <row r="22" spans="1:27" s="1" customFormat="1" ht="15" customHeight="1" x14ac:dyDescent="0.45">
      <c r="A22" s="46">
        <v>18</v>
      </c>
      <c r="B22" s="98">
        <v>13499</v>
      </c>
      <c r="C22" s="79" t="s">
        <v>58</v>
      </c>
      <c r="D22" s="42" t="s">
        <v>251</v>
      </c>
      <c r="E22" s="43" t="s">
        <v>342</v>
      </c>
      <c r="F22" s="4"/>
      <c r="G22" s="4"/>
      <c r="H22" s="4"/>
      <c r="I22" s="4"/>
      <c r="J22" s="4"/>
      <c r="K22" s="3">
        <f t="shared" si="3"/>
        <v>0</v>
      </c>
      <c r="L22" s="3" t="str">
        <f t="shared" si="1"/>
        <v>0</v>
      </c>
      <c r="M22" s="3" t="str">
        <f t="shared" si="4"/>
        <v>ไม่ผ่าน</v>
      </c>
    </row>
    <row r="23" spans="1:27" s="1" customFormat="1" ht="15" customHeight="1" x14ac:dyDescent="0.45">
      <c r="A23" s="46">
        <v>19</v>
      </c>
      <c r="B23" s="79">
        <v>13537</v>
      </c>
      <c r="C23" s="67" t="s">
        <v>58</v>
      </c>
      <c r="D23" s="48" t="s">
        <v>297</v>
      </c>
      <c r="E23" s="52" t="s">
        <v>343</v>
      </c>
      <c r="F23" s="4"/>
      <c r="G23" s="4"/>
      <c r="H23" s="4"/>
      <c r="I23" s="4"/>
      <c r="J23" s="4"/>
      <c r="K23" s="3">
        <f t="shared" si="3"/>
        <v>0</v>
      </c>
      <c r="L23" s="3" t="str">
        <f t="shared" si="1"/>
        <v>0</v>
      </c>
      <c r="M23" s="3" t="str">
        <f t="shared" si="4"/>
        <v>ไม่ผ่าน</v>
      </c>
    </row>
    <row r="24" spans="1:27" s="1" customFormat="1" ht="15" customHeight="1" x14ac:dyDescent="0.45">
      <c r="A24" s="46">
        <v>20</v>
      </c>
      <c r="B24" s="98">
        <v>13544</v>
      </c>
      <c r="C24" s="79" t="s">
        <v>58</v>
      </c>
      <c r="D24" s="42" t="s">
        <v>344</v>
      </c>
      <c r="E24" s="43" t="s">
        <v>345</v>
      </c>
      <c r="F24" s="4"/>
      <c r="G24" s="4"/>
      <c r="H24" s="4"/>
      <c r="I24" s="4"/>
      <c r="J24" s="4"/>
      <c r="K24" s="3">
        <f t="shared" si="3"/>
        <v>0</v>
      </c>
      <c r="L24" s="3" t="str">
        <f t="shared" si="1"/>
        <v>0</v>
      </c>
      <c r="M24" s="3" t="str">
        <f t="shared" si="4"/>
        <v>ไม่ผ่าน</v>
      </c>
    </row>
    <row r="25" spans="1:27" s="1" customFormat="1" ht="15" customHeight="1" x14ac:dyDescent="0.45">
      <c r="A25" s="46">
        <v>21</v>
      </c>
      <c r="B25" s="86">
        <v>14227</v>
      </c>
      <c r="C25" s="79" t="s">
        <v>58</v>
      </c>
      <c r="D25" s="48" t="s">
        <v>346</v>
      </c>
      <c r="E25" s="52" t="s">
        <v>347</v>
      </c>
      <c r="F25" s="4"/>
      <c r="G25" s="4"/>
      <c r="H25" s="4"/>
      <c r="I25" s="4"/>
      <c r="J25" s="4"/>
      <c r="K25" s="3">
        <f t="shared" si="3"/>
        <v>0</v>
      </c>
      <c r="L25" s="3" t="str">
        <f t="shared" si="1"/>
        <v>0</v>
      </c>
      <c r="M25" s="3" t="str">
        <f t="shared" si="4"/>
        <v>ไม่ผ่าน</v>
      </c>
    </row>
    <row r="26" spans="1:27" s="1" customFormat="1" ht="15" customHeight="1" x14ac:dyDescent="0.45">
      <c r="A26" s="46">
        <v>22</v>
      </c>
      <c r="B26" s="82">
        <v>14831</v>
      </c>
      <c r="C26" s="79" t="s">
        <v>58</v>
      </c>
      <c r="D26" s="48" t="s">
        <v>348</v>
      </c>
      <c r="E26" s="52" t="s">
        <v>349</v>
      </c>
      <c r="F26" s="4"/>
      <c r="G26" s="4"/>
      <c r="H26" s="4"/>
      <c r="I26" s="4"/>
      <c r="J26" s="4"/>
      <c r="K26" s="3">
        <f t="shared" si="3"/>
        <v>0</v>
      </c>
      <c r="L26" s="3" t="str">
        <f t="shared" si="1"/>
        <v>0</v>
      </c>
      <c r="M26" s="3" t="str">
        <f t="shared" si="4"/>
        <v>ไม่ผ่าน</v>
      </c>
    </row>
    <row r="27" spans="1:27" s="1" customFormat="1" ht="15" customHeight="1" x14ac:dyDescent="0.45">
      <c r="A27" s="46">
        <v>23</v>
      </c>
      <c r="B27" s="99">
        <v>14832</v>
      </c>
      <c r="C27" s="79" t="s">
        <v>58</v>
      </c>
      <c r="D27" s="48" t="s">
        <v>350</v>
      </c>
      <c r="E27" s="52" t="s">
        <v>351</v>
      </c>
      <c r="F27" s="4"/>
      <c r="G27" s="4"/>
      <c r="H27" s="4"/>
      <c r="I27" s="4"/>
      <c r="J27" s="4"/>
      <c r="K27" s="3">
        <f t="shared" si="3"/>
        <v>0</v>
      </c>
      <c r="L27" s="3" t="str">
        <f t="shared" si="1"/>
        <v>0</v>
      </c>
      <c r="M27" s="3" t="str">
        <f t="shared" si="4"/>
        <v>ไม่ผ่าน</v>
      </c>
    </row>
    <row r="28" spans="1:27" s="1" customFormat="1" ht="15" customHeight="1" x14ac:dyDescent="0.45">
      <c r="A28" s="46">
        <v>24</v>
      </c>
      <c r="B28" s="82">
        <v>14833</v>
      </c>
      <c r="C28" s="79" t="s">
        <v>58</v>
      </c>
      <c r="D28" s="48" t="s">
        <v>352</v>
      </c>
      <c r="E28" s="52" t="s">
        <v>353</v>
      </c>
      <c r="F28" s="4"/>
      <c r="G28" s="4"/>
      <c r="H28" s="4"/>
      <c r="I28" s="4"/>
      <c r="J28" s="4"/>
      <c r="K28" s="3">
        <f t="shared" si="3"/>
        <v>0</v>
      </c>
      <c r="L28" s="3" t="str">
        <f t="shared" si="1"/>
        <v>0</v>
      </c>
      <c r="M28" s="3" t="str">
        <f t="shared" si="4"/>
        <v>ไม่ผ่าน</v>
      </c>
    </row>
    <row r="29" spans="1:27" s="1" customFormat="1" ht="15" customHeight="1" x14ac:dyDescent="0.45">
      <c r="A29" s="46">
        <v>25</v>
      </c>
      <c r="B29" s="100">
        <v>14834</v>
      </c>
      <c r="C29" s="79" t="s">
        <v>58</v>
      </c>
      <c r="D29" s="48" t="s">
        <v>354</v>
      </c>
      <c r="E29" s="52" t="s">
        <v>355</v>
      </c>
      <c r="F29" s="4"/>
      <c r="G29" s="4"/>
      <c r="H29" s="4"/>
      <c r="I29" s="4"/>
      <c r="J29" s="4"/>
      <c r="K29" s="3">
        <f t="shared" si="3"/>
        <v>0</v>
      </c>
      <c r="L29" s="3" t="str">
        <f t="shared" si="1"/>
        <v>0</v>
      </c>
      <c r="M29" s="3" t="str">
        <f t="shared" si="4"/>
        <v>ไม่ผ่าน</v>
      </c>
    </row>
    <row r="30" spans="1:27" s="1" customFormat="1" ht="15" customHeight="1" x14ac:dyDescent="0.45">
      <c r="A30" s="46">
        <v>26</v>
      </c>
      <c r="B30" s="100">
        <v>15213</v>
      </c>
      <c r="C30" s="79" t="s">
        <v>58</v>
      </c>
      <c r="D30" s="48" t="s">
        <v>356</v>
      </c>
      <c r="E30" s="52" t="s">
        <v>357</v>
      </c>
      <c r="F30" s="4"/>
      <c r="G30" s="4"/>
      <c r="H30" s="4"/>
      <c r="I30" s="4"/>
      <c r="J30" s="4"/>
      <c r="K30" s="3">
        <f t="shared" si="3"/>
        <v>0</v>
      </c>
      <c r="L30" s="3" t="str">
        <f t="shared" si="1"/>
        <v>0</v>
      </c>
      <c r="M30" s="3" t="str">
        <f t="shared" si="4"/>
        <v>ไม่ผ่าน</v>
      </c>
    </row>
    <row r="31" spans="1:27" s="1" customFormat="1" ht="15" customHeight="1" x14ac:dyDescent="0.45">
      <c r="A31" s="46">
        <v>27</v>
      </c>
      <c r="B31" s="67">
        <v>15224</v>
      </c>
      <c r="C31" s="79" t="s">
        <v>58</v>
      </c>
      <c r="D31" s="42" t="s">
        <v>358</v>
      </c>
      <c r="E31" s="43" t="s">
        <v>359</v>
      </c>
      <c r="F31" s="4"/>
      <c r="G31" s="4"/>
      <c r="H31" s="4"/>
      <c r="I31" s="4"/>
      <c r="J31" s="4"/>
      <c r="K31" s="3">
        <f t="shared" si="3"/>
        <v>0</v>
      </c>
      <c r="L31" s="3" t="str">
        <f t="shared" si="1"/>
        <v>0</v>
      </c>
      <c r="M31" s="3" t="str">
        <f t="shared" si="4"/>
        <v>ไม่ผ่าน</v>
      </c>
    </row>
    <row r="32" spans="1:27" s="1" customFormat="1" ht="15" customHeight="1" x14ac:dyDescent="0.45">
      <c r="A32" s="46">
        <v>28</v>
      </c>
      <c r="B32" s="67">
        <v>15225</v>
      </c>
      <c r="C32" s="79" t="s">
        <v>58</v>
      </c>
      <c r="D32" s="42" t="s">
        <v>360</v>
      </c>
      <c r="E32" s="43" t="s">
        <v>361</v>
      </c>
      <c r="F32" s="4"/>
      <c r="G32" s="4"/>
      <c r="H32" s="4"/>
      <c r="I32" s="4"/>
      <c r="J32" s="4"/>
      <c r="K32" s="3">
        <f>SUM(F32,G32,H32,I32,J32)</f>
        <v>0</v>
      </c>
      <c r="L32" s="3" t="str">
        <f>IF(K32&lt;=3,"0",IF(K32&lt;=7,"1",IF(K32&lt;=11,"2",IF(K32&gt;=12,"3"))))</f>
        <v>0</v>
      </c>
      <c r="M32" s="3" t="str">
        <f>IF(K32&lt;=3,"ไม่ผ่าน",IF(K32&lt;=7,"ผ่าน",IF(K32&lt;=11,"ดี",IF(K32&gt;=12,"ดีเยี่ยม"))))</f>
        <v>ไม่ผ่าน</v>
      </c>
    </row>
    <row r="33" spans="1:13" s="1" customFormat="1" ht="15" customHeight="1" x14ac:dyDescent="0.45">
      <c r="A33" s="46">
        <v>29</v>
      </c>
      <c r="B33" s="67">
        <v>13421</v>
      </c>
      <c r="C33" s="79" t="s">
        <v>58</v>
      </c>
      <c r="D33" s="42" t="s">
        <v>362</v>
      </c>
      <c r="E33" s="43" t="s">
        <v>363</v>
      </c>
      <c r="F33" s="4"/>
      <c r="G33" s="4"/>
      <c r="H33" s="4"/>
      <c r="I33" s="4"/>
      <c r="J33" s="4"/>
      <c r="K33" s="3">
        <f>SUM(F33,G33,H33,I33,J33)</f>
        <v>0</v>
      </c>
      <c r="L33" s="3" t="str">
        <f>IF(K33&lt;=3,"0",IF(K33&lt;=7,"1",IF(K33&lt;=11,"2",IF(K33&gt;=12,"3"))))</f>
        <v>0</v>
      </c>
      <c r="M33" s="3" t="str">
        <f>IF(K33&lt;=3,"ไม่ผ่าน",IF(K33&lt;=7,"ผ่าน",IF(K33&lt;=11,"ดี",IF(K33&gt;=12,"ดีเยี่ยม"))))</f>
        <v>ไม่ผ่าน</v>
      </c>
    </row>
    <row r="34" spans="1:13" s="1" customFormat="1" ht="15" customHeight="1" x14ac:dyDescent="0.45">
      <c r="A34" s="46">
        <v>30</v>
      </c>
      <c r="B34" s="101">
        <v>15660</v>
      </c>
      <c r="C34" s="109" t="s">
        <v>35</v>
      </c>
      <c r="D34" s="63" t="s">
        <v>364</v>
      </c>
      <c r="E34" s="72" t="s">
        <v>365</v>
      </c>
      <c r="F34" s="4"/>
      <c r="G34" s="4"/>
      <c r="H34" s="4"/>
      <c r="I34" s="4"/>
      <c r="J34" s="4"/>
      <c r="K34" s="3">
        <f>SUM(F34,G34,H34,I34,J34)</f>
        <v>0</v>
      </c>
      <c r="L34" s="3" t="str">
        <f>IF(K34&lt;=3,"0",IF(K34&lt;=7,"1",IF(K34&lt;=11,"2",IF(K34&gt;=12,"3"))))</f>
        <v>0</v>
      </c>
      <c r="M34" s="3" t="str">
        <f>IF(K34&lt;=3,"ไม่ผ่าน",IF(K34&lt;=7,"ผ่าน",IF(K34&lt;=11,"ดี",IF(K34&gt;=12,"ดีเยี่ยม"))))</f>
        <v>ไม่ผ่าน</v>
      </c>
    </row>
    <row r="35" spans="1:13" s="1" customFormat="1" ht="15" customHeight="1" x14ac:dyDescent="0.45">
      <c r="A35" s="46">
        <v>31</v>
      </c>
      <c r="B35" s="102">
        <v>13428</v>
      </c>
      <c r="C35" s="78" t="s">
        <v>58</v>
      </c>
      <c r="D35" s="42" t="s">
        <v>366</v>
      </c>
      <c r="E35" s="43" t="s">
        <v>367</v>
      </c>
      <c r="F35" s="97"/>
      <c r="G35" s="4"/>
      <c r="H35" s="4"/>
      <c r="I35" s="4"/>
      <c r="J35" s="4"/>
      <c r="K35" s="3">
        <f>SUM(F35,G35,H35,I35,J35)</f>
        <v>0</v>
      </c>
      <c r="L35" s="3" t="str">
        <f>IF(K35&lt;=3,"0",IF(K35&lt;=7,"1",IF(K35&lt;=11,"2",IF(K35&gt;=12,"3"))))</f>
        <v>0</v>
      </c>
      <c r="M35" s="3" t="str">
        <f>IF(K35&lt;=3,"ไม่ผ่าน",IF(K35&lt;=7,"ผ่าน",IF(K35&lt;=11,"ดี",IF(K35&gt;=12,"ดีเยี่ยม"))))</f>
        <v>ไม่ผ่าน</v>
      </c>
    </row>
    <row r="36" spans="1:13" s="1" customFormat="1" ht="15" customHeight="1" x14ac:dyDescent="0.45">
      <c r="A36" s="46">
        <v>32</v>
      </c>
      <c r="B36" s="67"/>
      <c r="C36" s="107"/>
      <c r="D36" s="68"/>
      <c r="E36" s="108"/>
      <c r="F36" s="4"/>
      <c r="G36" s="4"/>
      <c r="H36" s="4"/>
      <c r="I36" s="4"/>
      <c r="J36" s="4"/>
      <c r="K36" s="3"/>
      <c r="L36" s="3"/>
      <c r="M36" s="3"/>
    </row>
    <row r="37" spans="1:13" s="1" customFormat="1" ht="15" customHeight="1" x14ac:dyDescent="0.45">
      <c r="A37" s="9"/>
      <c r="B37" s="9"/>
      <c r="C37" s="9"/>
      <c r="D37" s="14"/>
      <c r="E37" s="18"/>
      <c r="F37" s="114">
        <f>COUNTIF(L5:L35,3)</f>
        <v>0</v>
      </c>
      <c r="G37" s="114">
        <f>COUNTIF(L5:L35,2)</f>
        <v>0</v>
      </c>
      <c r="H37" s="114">
        <f>COUNTIF(L5:L35,1)</f>
        <v>0</v>
      </c>
      <c r="I37" s="114">
        <f>COUNTIF(L5:L35,0)</f>
        <v>31</v>
      </c>
      <c r="J37" s="15"/>
      <c r="K37" s="16"/>
      <c r="L37" s="16"/>
      <c r="M37" s="16"/>
    </row>
    <row r="38" spans="1:13" s="1" customFormat="1" ht="18" customHeight="1" x14ac:dyDescent="0.45">
      <c r="B38" s="1" t="s">
        <v>2</v>
      </c>
      <c r="F38" s="5"/>
      <c r="G38" s="5"/>
      <c r="H38" s="5"/>
      <c r="I38" s="5"/>
      <c r="J38" s="5"/>
    </row>
    <row r="39" spans="1:13" s="1" customFormat="1" ht="18" customHeight="1" x14ac:dyDescent="0.45">
      <c r="B39" s="1" t="s">
        <v>13</v>
      </c>
      <c r="E39" s="77">
        <f>(F37*100)/31</f>
        <v>0</v>
      </c>
      <c r="F39" s="5"/>
      <c r="G39" s="16"/>
      <c r="H39" s="5"/>
      <c r="I39" s="5"/>
      <c r="J39" s="5"/>
      <c r="K39" s="5" t="s">
        <v>18</v>
      </c>
      <c r="M39" s="77">
        <f>(H37*100)/31</f>
        <v>0</v>
      </c>
    </row>
    <row r="40" spans="1:13" s="1" customFormat="1" ht="18" customHeight="1" x14ac:dyDescent="0.45">
      <c r="B40" s="1" t="s">
        <v>14</v>
      </c>
      <c r="E40" s="77">
        <f>(G37*100)/31</f>
        <v>0</v>
      </c>
      <c r="F40" s="5"/>
      <c r="G40" s="16"/>
      <c r="H40" s="5"/>
      <c r="I40" s="5"/>
      <c r="J40" s="5"/>
      <c r="K40" s="5" t="s">
        <v>19</v>
      </c>
      <c r="M40" s="77">
        <f>(I37*100)/31</f>
        <v>100</v>
      </c>
    </row>
    <row r="41" spans="1:13" s="1" customFormat="1" ht="18" customHeight="1" x14ac:dyDescent="0.45">
      <c r="B41" s="1" t="s">
        <v>15</v>
      </c>
      <c r="F41" s="5"/>
      <c r="G41" s="5"/>
      <c r="H41" s="5"/>
      <c r="I41" s="1" t="s">
        <v>20</v>
      </c>
      <c r="J41" s="5"/>
    </row>
    <row r="42" spans="1:13" s="1" customFormat="1" ht="18" customHeight="1" x14ac:dyDescent="0.45">
      <c r="B42" s="1" t="s">
        <v>16</v>
      </c>
      <c r="F42" s="5"/>
      <c r="G42" s="5"/>
      <c r="H42" s="5"/>
      <c r="I42" s="1" t="s">
        <v>22</v>
      </c>
      <c r="J42" s="5"/>
    </row>
    <row r="43" spans="1:13" s="1" customFormat="1" ht="18" customHeight="1" x14ac:dyDescent="0.45">
      <c r="B43" s="1" t="s">
        <v>17</v>
      </c>
      <c r="F43" s="5"/>
      <c r="G43" s="5"/>
      <c r="H43" s="5"/>
      <c r="I43" s="1" t="s">
        <v>21</v>
      </c>
      <c r="J43" s="5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0" workbookViewId="0">
      <selection activeCell="F36" sqref="F36:I36"/>
    </sheetView>
  </sheetViews>
  <sheetFormatPr defaultRowHeight="15" x14ac:dyDescent="0.25"/>
  <cols>
    <col min="1" max="1" width="4.7109375" customWidth="1"/>
    <col min="2" max="2" width="7.140625" customWidth="1"/>
    <col min="3" max="3" width="6.5703125" customWidth="1"/>
    <col min="4" max="4" width="7.85546875" customWidth="1"/>
    <col min="5" max="5" width="8.140625" customWidth="1"/>
    <col min="6" max="10" width="3.7109375" customWidth="1"/>
    <col min="11" max="11" width="6.42578125" customWidth="1"/>
    <col min="12" max="12" width="7.140625" customWidth="1"/>
    <col min="13" max="13" width="7.5703125" customWidth="1"/>
  </cols>
  <sheetData>
    <row r="1" spans="1:13" s="1" customFormat="1" ht="21.75" x14ac:dyDescent="0.5">
      <c r="A1" s="2"/>
      <c r="B1" s="2"/>
      <c r="C1" s="2"/>
      <c r="D1" s="2"/>
      <c r="E1" s="125" t="s">
        <v>2</v>
      </c>
      <c r="F1" s="125"/>
      <c r="G1" s="125"/>
      <c r="H1" s="125"/>
      <c r="I1" s="125"/>
      <c r="J1" s="125"/>
      <c r="K1" s="125"/>
      <c r="L1" s="125"/>
      <c r="M1" s="125"/>
    </row>
    <row r="2" spans="1:13" s="1" customFormat="1" ht="29.25" customHeight="1" x14ac:dyDescent="0.5">
      <c r="A2" s="128" t="s">
        <v>32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s="1" customFormat="1" ht="21" customHeight="1" x14ac:dyDescent="0.45">
      <c r="A3" s="126" t="s">
        <v>3</v>
      </c>
      <c r="B3" s="132" t="s">
        <v>4</v>
      </c>
      <c r="C3" s="115" t="s">
        <v>5</v>
      </c>
      <c r="D3" s="116"/>
      <c r="E3" s="117"/>
      <c r="F3" s="127" t="s">
        <v>1</v>
      </c>
      <c r="G3" s="127"/>
      <c r="H3" s="127"/>
      <c r="I3" s="127"/>
      <c r="J3" s="127"/>
      <c r="K3" s="123" t="s">
        <v>0</v>
      </c>
      <c r="L3" s="129" t="s">
        <v>11</v>
      </c>
      <c r="M3" s="129" t="s">
        <v>12</v>
      </c>
    </row>
    <row r="4" spans="1:13" s="1" customFormat="1" ht="58.5" customHeight="1" x14ac:dyDescent="0.45">
      <c r="A4" s="126"/>
      <c r="B4" s="133"/>
      <c r="C4" s="118"/>
      <c r="D4" s="119"/>
      <c r="E4" s="120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4"/>
      <c r="L4" s="130"/>
      <c r="M4" s="131"/>
    </row>
    <row r="5" spans="1:13" s="24" customFormat="1" ht="13.5" customHeight="1" x14ac:dyDescent="0.4">
      <c r="A5" s="40">
        <v>1</v>
      </c>
      <c r="B5" s="98">
        <v>13360</v>
      </c>
      <c r="C5" s="79" t="s">
        <v>35</v>
      </c>
      <c r="D5" s="42" t="s">
        <v>368</v>
      </c>
      <c r="E5" s="43" t="s">
        <v>369</v>
      </c>
      <c r="F5" s="22"/>
      <c r="G5" s="22"/>
      <c r="H5" s="22"/>
      <c r="I5" s="22"/>
      <c r="J5" s="22"/>
      <c r="K5" s="3">
        <f>SUM(F5,G5,H5,I5,J5)</f>
        <v>0</v>
      </c>
      <c r="L5" s="3" t="str">
        <f t="shared" ref="L5:L33" si="0"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24" customFormat="1" ht="13.5" customHeight="1" x14ac:dyDescent="0.4">
      <c r="A6" s="40">
        <v>2</v>
      </c>
      <c r="B6" s="78">
        <v>13448</v>
      </c>
      <c r="C6" s="79" t="s">
        <v>35</v>
      </c>
      <c r="D6" s="42" t="s">
        <v>370</v>
      </c>
      <c r="E6" s="43" t="s">
        <v>371</v>
      </c>
      <c r="F6" s="22"/>
      <c r="G6" s="22"/>
      <c r="H6" s="22"/>
      <c r="I6" s="22"/>
      <c r="J6" s="22"/>
      <c r="K6" s="3">
        <f t="shared" ref="K6:K19" si="1">SUM(F6,G6,H6,I6,J6)</f>
        <v>0</v>
      </c>
      <c r="L6" s="3" t="str">
        <f t="shared" si="0"/>
        <v>0</v>
      </c>
      <c r="M6" s="3" t="str">
        <f t="shared" ref="M6:M19" si="2">IF(K6&lt;=3,"ไม่ผ่าน",IF(K6&lt;=7,"ผ่าน",IF(K6&lt;=11,"ดี",IF(K6&gt;=12,"ดีเยี่ยม"))))</f>
        <v>ไม่ผ่าน</v>
      </c>
    </row>
    <row r="7" spans="1:13" s="24" customFormat="1" ht="13.5" customHeight="1" x14ac:dyDescent="0.4">
      <c r="A7" s="40">
        <v>3</v>
      </c>
      <c r="B7" s="79">
        <v>14835</v>
      </c>
      <c r="C7" s="79" t="s">
        <v>35</v>
      </c>
      <c r="D7" s="42" t="s">
        <v>372</v>
      </c>
      <c r="E7" s="43" t="s">
        <v>373</v>
      </c>
      <c r="F7" s="22"/>
      <c r="G7" s="22"/>
      <c r="H7" s="22"/>
      <c r="I7" s="22"/>
      <c r="J7" s="22"/>
      <c r="K7" s="3">
        <f t="shared" si="1"/>
        <v>0</v>
      </c>
      <c r="L7" s="3" t="str">
        <f t="shared" si="0"/>
        <v>0</v>
      </c>
      <c r="M7" s="3" t="str">
        <f t="shared" si="2"/>
        <v>ไม่ผ่าน</v>
      </c>
    </row>
    <row r="8" spans="1:13" s="24" customFormat="1" ht="13.5" customHeight="1" x14ac:dyDescent="0.4">
      <c r="A8" s="40">
        <v>4</v>
      </c>
      <c r="B8" s="79">
        <v>13331</v>
      </c>
      <c r="C8" s="79" t="s">
        <v>58</v>
      </c>
      <c r="D8" s="42" t="s">
        <v>61</v>
      </c>
      <c r="E8" s="43" t="s">
        <v>72</v>
      </c>
      <c r="F8" s="22"/>
      <c r="G8" s="22"/>
      <c r="H8" s="22"/>
      <c r="I8" s="22"/>
      <c r="J8" s="22"/>
      <c r="K8" s="3">
        <f t="shared" si="1"/>
        <v>0</v>
      </c>
      <c r="L8" s="3" t="str">
        <f t="shared" si="0"/>
        <v>0</v>
      </c>
      <c r="M8" s="3" t="str">
        <f t="shared" si="2"/>
        <v>ไม่ผ่าน</v>
      </c>
    </row>
    <row r="9" spans="1:13" s="24" customFormat="1" ht="13.5" customHeight="1" x14ac:dyDescent="0.4">
      <c r="A9" s="40">
        <v>5</v>
      </c>
      <c r="B9" s="79">
        <v>13339</v>
      </c>
      <c r="C9" s="79" t="s">
        <v>58</v>
      </c>
      <c r="D9" s="42" t="s">
        <v>374</v>
      </c>
      <c r="E9" s="43" t="s">
        <v>375</v>
      </c>
      <c r="F9" s="22"/>
      <c r="G9" s="22"/>
      <c r="H9" s="22"/>
      <c r="I9" s="22"/>
      <c r="J9" s="22"/>
      <c r="K9" s="3">
        <f t="shared" si="1"/>
        <v>0</v>
      </c>
      <c r="L9" s="3" t="str">
        <f t="shared" si="0"/>
        <v>0</v>
      </c>
      <c r="M9" s="3" t="str">
        <f t="shared" si="2"/>
        <v>ไม่ผ่าน</v>
      </c>
    </row>
    <row r="10" spans="1:13" s="24" customFormat="1" ht="13.5" customHeight="1" x14ac:dyDescent="0.4">
      <c r="A10" s="40">
        <v>6</v>
      </c>
      <c r="B10" s="67">
        <v>13340</v>
      </c>
      <c r="C10" s="79" t="s">
        <v>58</v>
      </c>
      <c r="D10" s="42" t="s">
        <v>376</v>
      </c>
      <c r="E10" s="43" t="s">
        <v>377</v>
      </c>
      <c r="F10" s="22"/>
      <c r="G10" s="22"/>
      <c r="H10" s="22"/>
      <c r="I10" s="22"/>
      <c r="J10" s="22"/>
      <c r="K10" s="3">
        <f t="shared" si="1"/>
        <v>0</v>
      </c>
      <c r="L10" s="3" t="str">
        <f t="shared" si="0"/>
        <v>0</v>
      </c>
      <c r="M10" s="3" t="str">
        <f t="shared" si="2"/>
        <v>ไม่ผ่าน</v>
      </c>
    </row>
    <row r="11" spans="1:13" s="24" customFormat="1" ht="13.5" customHeight="1" x14ac:dyDescent="0.4">
      <c r="A11" s="40">
        <v>7</v>
      </c>
      <c r="B11" s="67">
        <v>13377</v>
      </c>
      <c r="C11" s="67" t="s">
        <v>58</v>
      </c>
      <c r="D11" s="42" t="s">
        <v>378</v>
      </c>
      <c r="E11" s="43" t="s">
        <v>379</v>
      </c>
      <c r="F11" s="22"/>
      <c r="G11" s="22"/>
      <c r="H11" s="22"/>
      <c r="I11" s="22"/>
      <c r="J11" s="22"/>
      <c r="K11" s="3">
        <f t="shared" si="1"/>
        <v>0</v>
      </c>
      <c r="L11" s="3" t="str">
        <f t="shared" si="0"/>
        <v>0</v>
      </c>
      <c r="M11" s="3" t="str">
        <f t="shared" si="2"/>
        <v>ไม่ผ่าน</v>
      </c>
    </row>
    <row r="12" spans="1:13" s="24" customFormat="1" ht="13.5" customHeight="1" x14ac:dyDescent="0.4">
      <c r="A12" s="40">
        <v>8</v>
      </c>
      <c r="B12" s="78">
        <v>13390</v>
      </c>
      <c r="C12" s="79" t="s">
        <v>58</v>
      </c>
      <c r="D12" s="42" t="s">
        <v>380</v>
      </c>
      <c r="E12" s="43" t="s">
        <v>381</v>
      </c>
      <c r="F12" s="22"/>
      <c r="G12" s="22"/>
      <c r="H12" s="22"/>
      <c r="I12" s="22"/>
      <c r="J12" s="22"/>
      <c r="K12" s="3">
        <f t="shared" si="1"/>
        <v>0</v>
      </c>
      <c r="L12" s="3" t="str">
        <f t="shared" si="0"/>
        <v>0</v>
      </c>
      <c r="M12" s="3" t="str">
        <f t="shared" si="2"/>
        <v>ไม่ผ่าน</v>
      </c>
    </row>
    <row r="13" spans="1:13" s="24" customFormat="1" ht="13.5" customHeight="1" x14ac:dyDescent="0.4">
      <c r="A13" s="47">
        <v>9</v>
      </c>
      <c r="B13" s="110">
        <v>13393</v>
      </c>
      <c r="C13" s="79" t="s">
        <v>58</v>
      </c>
      <c r="D13" s="42" t="s">
        <v>382</v>
      </c>
      <c r="E13" s="43" t="s">
        <v>383</v>
      </c>
      <c r="F13" s="22"/>
      <c r="G13" s="22"/>
      <c r="H13" s="22"/>
      <c r="I13" s="22"/>
      <c r="J13" s="22"/>
      <c r="K13" s="3">
        <f t="shared" si="1"/>
        <v>0</v>
      </c>
      <c r="L13" s="3" t="str">
        <f t="shared" si="0"/>
        <v>0</v>
      </c>
      <c r="M13" s="3" t="str">
        <f t="shared" si="2"/>
        <v>ไม่ผ่าน</v>
      </c>
    </row>
    <row r="14" spans="1:13" s="24" customFormat="1" ht="13.5" customHeight="1" x14ac:dyDescent="0.4">
      <c r="A14" s="40">
        <v>10</v>
      </c>
      <c r="B14" s="78">
        <v>13471</v>
      </c>
      <c r="C14" s="79" t="s">
        <v>58</v>
      </c>
      <c r="D14" s="63" t="s">
        <v>384</v>
      </c>
      <c r="E14" s="72" t="s">
        <v>385</v>
      </c>
      <c r="F14" s="22"/>
      <c r="G14" s="22"/>
      <c r="H14" s="22"/>
      <c r="I14" s="22"/>
      <c r="J14" s="22"/>
      <c r="K14" s="3">
        <f t="shared" si="1"/>
        <v>0</v>
      </c>
      <c r="L14" s="3" t="str">
        <f t="shared" si="0"/>
        <v>0</v>
      </c>
      <c r="M14" s="3" t="str">
        <f t="shared" si="2"/>
        <v>ไม่ผ่าน</v>
      </c>
    </row>
    <row r="15" spans="1:13" s="24" customFormat="1" ht="13.5" customHeight="1" x14ac:dyDescent="0.4">
      <c r="A15" s="40">
        <v>11</v>
      </c>
      <c r="B15" s="110">
        <v>13498</v>
      </c>
      <c r="C15" s="79" t="s">
        <v>58</v>
      </c>
      <c r="D15" s="42" t="s">
        <v>386</v>
      </c>
      <c r="E15" s="43" t="s">
        <v>387</v>
      </c>
      <c r="F15" s="22"/>
      <c r="G15" s="22"/>
      <c r="H15" s="22"/>
      <c r="I15" s="22"/>
      <c r="J15" s="22"/>
      <c r="K15" s="3">
        <f t="shared" si="1"/>
        <v>0</v>
      </c>
      <c r="L15" s="3" t="str">
        <f t="shared" si="0"/>
        <v>0</v>
      </c>
      <c r="M15" s="3" t="str">
        <f t="shared" si="2"/>
        <v>ไม่ผ่าน</v>
      </c>
    </row>
    <row r="16" spans="1:13" s="24" customFormat="1" ht="13.5" customHeight="1" x14ac:dyDescent="0.4">
      <c r="A16" s="40">
        <v>12</v>
      </c>
      <c r="B16" s="110">
        <v>13578</v>
      </c>
      <c r="C16" s="79" t="s">
        <v>58</v>
      </c>
      <c r="D16" s="42" t="s">
        <v>388</v>
      </c>
      <c r="E16" s="43" t="s">
        <v>389</v>
      </c>
      <c r="F16" s="22"/>
      <c r="G16" s="22"/>
      <c r="H16" s="22"/>
      <c r="I16" s="22"/>
      <c r="J16" s="22"/>
      <c r="K16" s="3">
        <f t="shared" si="1"/>
        <v>0</v>
      </c>
      <c r="L16" s="3" t="str">
        <f t="shared" si="0"/>
        <v>0</v>
      </c>
      <c r="M16" s="3" t="str">
        <f t="shared" si="2"/>
        <v>ไม่ผ่าน</v>
      </c>
    </row>
    <row r="17" spans="1:13" s="24" customFormat="1" ht="13.5" customHeight="1" x14ac:dyDescent="0.4">
      <c r="A17" s="40">
        <v>13</v>
      </c>
      <c r="B17" s="94">
        <v>14182</v>
      </c>
      <c r="C17" s="79" t="s">
        <v>58</v>
      </c>
      <c r="D17" s="42" t="s">
        <v>390</v>
      </c>
      <c r="E17" s="43" t="s">
        <v>391</v>
      </c>
      <c r="F17" s="22"/>
      <c r="G17" s="22"/>
      <c r="H17" s="22"/>
      <c r="I17" s="22"/>
      <c r="J17" s="22"/>
      <c r="K17" s="3">
        <f t="shared" si="1"/>
        <v>0</v>
      </c>
      <c r="L17" s="3" t="str">
        <f t="shared" si="0"/>
        <v>0</v>
      </c>
      <c r="M17" s="3" t="str">
        <f t="shared" si="2"/>
        <v>ไม่ผ่าน</v>
      </c>
    </row>
    <row r="18" spans="1:13" s="24" customFormat="1" ht="13.5" customHeight="1" x14ac:dyDescent="0.4">
      <c r="A18" s="40">
        <v>14</v>
      </c>
      <c r="B18" s="94">
        <v>14649</v>
      </c>
      <c r="C18" s="79" t="s">
        <v>58</v>
      </c>
      <c r="D18" s="49" t="s">
        <v>181</v>
      </c>
      <c r="E18" s="50" t="s">
        <v>392</v>
      </c>
      <c r="F18" s="22"/>
      <c r="G18" s="22"/>
      <c r="H18" s="22"/>
      <c r="I18" s="22"/>
      <c r="J18" s="22"/>
      <c r="K18" s="3">
        <f t="shared" si="1"/>
        <v>0</v>
      </c>
      <c r="L18" s="3" t="str">
        <f t="shared" si="0"/>
        <v>0</v>
      </c>
      <c r="M18" s="3" t="str">
        <f t="shared" si="2"/>
        <v>ไม่ผ่าน</v>
      </c>
    </row>
    <row r="19" spans="1:13" s="24" customFormat="1" ht="13.5" customHeight="1" x14ac:dyDescent="0.4">
      <c r="A19" s="40">
        <v>15</v>
      </c>
      <c r="B19" s="98">
        <v>14837</v>
      </c>
      <c r="C19" s="79" t="s">
        <v>58</v>
      </c>
      <c r="D19" s="42" t="s">
        <v>393</v>
      </c>
      <c r="E19" s="43" t="s">
        <v>394</v>
      </c>
      <c r="F19" s="22"/>
      <c r="G19" s="22"/>
      <c r="H19" s="22"/>
      <c r="I19" s="22"/>
      <c r="J19" s="22"/>
      <c r="K19" s="3">
        <f t="shared" si="1"/>
        <v>0</v>
      </c>
      <c r="L19" s="3" t="str">
        <f t="shared" si="0"/>
        <v>0</v>
      </c>
      <c r="M19" s="3" t="str">
        <f t="shared" si="2"/>
        <v>ไม่ผ่าน</v>
      </c>
    </row>
    <row r="20" spans="1:13" s="24" customFormat="1" ht="13.5" customHeight="1" x14ac:dyDescent="0.4">
      <c r="A20" s="40">
        <v>16</v>
      </c>
      <c r="B20" s="78">
        <v>14838</v>
      </c>
      <c r="C20" s="79" t="s">
        <v>58</v>
      </c>
      <c r="D20" s="42" t="s">
        <v>395</v>
      </c>
      <c r="E20" s="43" t="s">
        <v>396</v>
      </c>
      <c r="F20" s="22"/>
      <c r="G20" s="22"/>
      <c r="H20" s="22"/>
      <c r="I20" s="22"/>
      <c r="J20" s="22"/>
      <c r="K20" s="3">
        <f t="shared" ref="K20:K33" si="3">SUM(F20,G20,H20,I20,J20)</f>
        <v>0</v>
      </c>
      <c r="L20" s="3" t="str">
        <f t="shared" si="0"/>
        <v>0</v>
      </c>
      <c r="M20" s="3" t="str">
        <f t="shared" ref="M20:M33" si="4">IF(K20&lt;=3,"ไม่ผ่าน",IF(K20&lt;=7,"ผ่าน",IF(K20&lt;=11,"ดี",IF(K20&gt;=12,"ดีเยี่ยม"))))</f>
        <v>ไม่ผ่าน</v>
      </c>
    </row>
    <row r="21" spans="1:13" s="24" customFormat="1" ht="13.5" customHeight="1" x14ac:dyDescent="0.4">
      <c r="A21" s="56">
        <v>17</v>
      </c>
      <c r="B21" s="84">
        <v>14839</v>
      </c>
      <c r="C21" s="79" t="s">
        <v>58</v>
      </c>
      <c r="D21" s="42" t="s">
        <v>292</v>
      </c>
      <c r="E21" s="43" t="s">
        <v>397</v>
      </c>
      <c r="F21" s="22"/>
      <c r="G21" s="22"/>
      <c r="H21" s="22"/>
      <c r="I21" s="22"/>
      <c r="J21" s="22"/>
      <c r="K21" s="3">
        <f t="shared" si="3"/>
        <v>0</v>
      </c>
      <c r="L21" s="3" t="str">
        <f t="shared" si="0"/>
        <v>0</v>
      </c>
      <c r="M21" s="3" t="str">
        <f t="shared" si="4"/>
        <v>ไม่ผ่าน</v>
      </c>
    </row>
    <row r="22" spans="1:13" s="24" customFormat="1" ht="13.5" customHeight="1" x14ac:dyDescent="0.4">
      <c r="A22" s="40">
        <v>18</v>
      </c>
      <c r="B22" s="98">
        <v>14840</v>
      </c>
      <c r="C22" s="79" t="s">
        <v>58</v>
      </c>
      <c r="D22" s="42" t="s">
        <v>398</v>
      </c>
      <c r="E22" s="43" t="s">
        <v>399</v>
      </c>
      <c r="F22" s="22"/>
      <c r="G22" s="22"/>
      <c r="H22" s="22"/>
      <c r="I22" s="22"/>
      <c r="J22" s="22"/>
      <c r="K22" s="3">
        <f t="shared" si="3"/>
        <v>0</v>
      </c>
      <c r="L22" s="3" t="str">
        <f t="shared" si="0"/>
        <v>0</v>
      </c>
      <c r="M22" s="3" t="str">
        <f t="shared" si="4"/>
        <v>ไม่ผ่าน</v>
      </c>
    </row>
    <row r="23" spans="1:13" s="24" customFormat="1" ht="13.5" customHeight="1" x14ac:dyDescent="0.4">
      <c r="A23" s="40">
        <v>19</v>
      </c>
      <c r="B23" s="78">
        <v>14841</v>
      </c>
      <c r="C23" s="79" t="s">
        <v>58</v>
      </c>
      <c r="D23" s="42" t="s">
        <v>400</v>
      </c>
      <c r="E23" s="43" t="s">
        <v>308</v>
      </c>
      <c r="F23" s="22"/>
      <c r="G23" s="22"/>
      <c r="H23" s="22"/>
      <c r="I23" s="22"/>
      <c r="J23" s="22"/>
      <c r="K23" s="3">
        <f t="shared" si="3"/>
        <v>0</v>
      </c>
      <c r="L23" s="3" t="str">
        <f t="shared" si="0"/>
        <v>0</v>
      </c>
      <c r="M23" s="3" t="str">
        <f t="shared" si="4"/>
        <v>ไม่ผ่าน</v>
      </c>
    </row>
    <row r="24" spans="1:13" s="24" customFormat="1" ht="13.5" customHeight="1" x14ac:dyDescent="0.4">
      <c r="A24" s="40">
        <v>20</v>
      </c>
      <c r="B24" s="82">
        <v>14842</v>
      </c>
      <c r="C24" s="79" t="s">
        <v>58</v>
      </c>
      <c r="D24" s="42" t="s">
        <v>401</v>
      </c>
      <c r="E24" s="43" t="s">
        <v>402</v>
      </c>
      <c r="F24" s="22"/>
      <c r="G24" s="22"/>
      <c r="H24" s="22"/>
      <c r="I24" s="22"/>
      <c r="J24" s="22"/>
      <c r="K24" s="3">
        <f t="shared" si="3"/>
        <v>0</v>
      </c>
      <c r="L24" s="3" t="str">
        <f t="shared" si="0"/>
        <v>0</v>
      </c>
      <c r="M24" s="3" t="str">
        <f t="shared" si="4"/>
        <v>ไม่ผ่าน</v>
      </c>
    </row>
    <row r="25" spans="1:13" s="24" customFormat="1" ht="13.5" customHeight="1" x14ac:dyDescent="0.4">
      <c r="A25" s="40">
        <v>21</v>
      </c>
      <c r="B25" s="84">
        <v>14843</v>
      </c>
      <c r="C25" s="79" t="s">
        <v>58</v>
      </c>
      <c r="D25" s="42" t="s">
        <v>403</v>
      </c>
      <c r="E25" s="43" t="s">
        <v>404</v>
      </c>
      <c r="F25" s="22"/>
      <c r="G25" s="22"/>
      <c r="H25" s="22"/>
      <c r="I25" s="22"/>
      <c r="J25" s="22"/>
      <c r="K25" s="3">
        <f t="shared" si="3"/>
        <v>0</v>
      </c>
      <c r="L25" s="3" t="str">
        <f t="shared" si="0"/>
        <v>0</v>
      </c>
      <c r="M25" s="3" t="str">
        <f t="shared" si="4"/>
        <v>ไม่ผ่าน</v>
      </c>
    </row>
    <row r="26" spans="1:13" s="24" customFormat="1" ht="13.5" customHeight="1" x14ac:dyDescent="0.4">
      <c r="A26" s="40">
        <v>22</v>
      </c>
      <c r="B26" s="82">
        <v>14844</v>
      </c>
      <c r="C26" s="79" t="s">
        <v>58</v>
      </c>
      <c r="D26" s="42" t="s">
        <v>405</v>
      </c>
      <c r="E26" s="43" t="s">
        <v>371</v>
      </c>
      <c r="F26" s="22"/>
      <c r="G26" s="22"/>
      <c r="H26" s="22"/>
      <c r="I26" s="22"/>
      <c r="J26" s="22"/>
      <c r="K26" s="3">
        <f t="shared" si="3"/>
        <v>0</v>
      </c>
      <c r="L26" s="3" t="str">
        <f t="shared" si="0"/>
        <v>0</v>
      </c>
      <c r="M26" s="3" t="str">
        <f t="shared" si="4"/>
        <v>ไม่ผ่าน</v>
      </c>
    </row>
    <row r="27" spans="1:13" s="24" customFormat="1" ht="13.5" customHeight="1" x14ac:dyDescent="0.4">
      <c r="A27" s="40">
        <v>23</v>
      </c>
      <c r="B27" s="84">
        <v>14845</v>
      </c>
      <c r="C27" s="79" t="s">
        <v>58</v>
      </c>
      <c r="D27" s="66" t="s">
        <v>406</v>
      </c>
      <c r="E27" s="66" t="s">
        <v>399</v>
      </c>
      <c r="F27" s="22"/>
      <c r="G27" s="22"/>
      <c r="H27" s="22"/>
      <c r="I27" s="22"/>
      <c r="J27" s="22"/>
      <c r="K27" s="3">
        <f t="shared" si="3"/>
        <v>0</v>
      </c>
      <c r="L27" s="3" t="str">
        <f t="shared" si="0"/>
        <v>0</v>
      </c>
      <c r="M27" s="3" t="str">
        <f t="shared" si="4"/>
        <v>ไม่ผ่าน</v>
      </c>
    </row>
    <row r="28" spans="1:13" s="24" customFormat="1" ht="13.5" customHeight="1" x14ac:dyDescent="0.4">
      <c r="A28" s="40">
        <v>24</v>
      </c>
      <c r="B28" s="78">
        <v>15210</v>
      </c>
      <c r="C28" s="79" t="s">
        <v>58</v>
      </c>
      <c r="D28" s="42" t="s">
        <v>245</v>
      </c>
      <c r="E28" s="43" t="s">
        <v>407</v>
      </c>
      <c r="F28" s="22"/>
      <c r="G28" s="22"/>
      <c r="H28" s="22"/>
      <c r="I28" s="22"/>
      <c r="J28" s="22"/>
      <c r="K28" s="3">
        <f t="shared" si="3"/>
        <v>0</v>
      </c>
      <c r="L28" s="3" t="str">
        <f t="shared" si="0"/>
        <v>0</v>
      </c>
      <c r="M28" s="3" t="str">
        <f t="shared" si="4"/>
        <v>ไม่ผ่าน</v>
      </c>
    </row>
    <row r="29" spans="1:13" s="24" customFormat="1" ht="13.5" customHeight="1" x14ac:dyDescent="0.4">
      <c r="A29" s="40">
        <v>25</v>
      </c>
      <c r="B29" s="87">
        <v>14848</v>
      </c>
      <c r="C29" s="79" t="s">
        <v>58</v>
      </c>
      <c r="D29" s="42" t="s">
        <v>408</v>
      </c>
      <c r="E29" s="43" t="s">
        <v>409</v>
      </c>
      <c r="F29" s="22"/>
      <c r="G29" s="22"/>
      <c r="H29" s="22"/>
      <c r="I29" s="22"/>
      <c r="J29" s="22"/>
      <c r="K29" s="3">
        <f t="shared" si="3"/>
        <v>0</v>
      </c>
      <c r="L29" s="3" t="str">
        <f t="shared" si="0"/>
        <v>0</v>
      </c>
      <c r="M29" s="3" t="str">
        <f t="shared" si="4"/>
        <v>ไม่ผ่าน</v>
      </c>
    </row>
    <row r="30" spans="1:13" s="24" customFormat="1" ht="13.5" customHeight="1" x14ac:dyDescent="0.4">
      <c r="A30" s="40">
        <v>26</v>
      </c>
      <c r="B30" s="82">
        <v>13539</v>
      </c>
      <c r="C30" s="79" t="s">
        <v>58</v>
      </c>
      <c r="D30" s="49" t="s">
        <v>410</v>
      </c>
      <c r="E30" s="50" t="s">
        <v>389</v>
      </c>
      <c r="F30" s="22"/>
      <c r="G30" s="22"/>
      <c r="H30" s="22"/>
      <c r="I30" s="22"/>
      <c r="J30" s="22"/>
      <c r="K30" s="3">
        <f t="shared" si="3"/>
        <v>0</v>
      </c>
      <c r="L30" s="3" t="str">
        <f t="shared" si="0"/>
        <v>0</v>
      </c>
      <c r="M30" s="3" t="str">
        <f t="shared" si="4"/>
        <v>ไม่ผ่าน</v>
      </c>
    </row>
    <row r="31" spans="1:13" s="24" customFormat="1" ht="13.5" customHeight="1" x14ac:dyDescent="0.4">
      <c r="A31" s="40">
        <v>27</v>
      </c>
      <c r="B31" s="67">
        <v>15642</v>
      </c>
      <c r="C31" s="79" t="s">
        <v>58</v>
      </c>
      <c r="D31" s="42" t="s">
        <v>411</v>
      </c>
      <c r="E31" s="43" t="s">
        <v>412</v>
      </c>
      <c r="F31" s="22"/>
      <c r="G31" s="22"/>
      <c r="H31" s="22"/>
      <c r="I31" s="22"/>
      <c r="J31" s="22"/>
      <c r="K31" s="3">
        <f t="shared" si="3"/>
        <v>0</v>
      </c>
      <c r="L31" s="3" t="str">
        <f t="shared" si="0"/>
        <v>0</v>
      </c>
      <c r="M31" s="3" t="str">
        <f t="shared" si="4"/>
        <v>ไม่ผ่าน</v>
      </c>
    </row>
    <row r="32" spans="1:13" s="24" customFormat="1" ht="13.5" customHeight="1" x14ac:dyDescent="0.4">
      <c r="A32" s="40">
        <v>28</v>
      </c>
      <c r="B32" s="67">
        <v>15648</v>
      </c>
      <c r="C32" s="79" t="s">
        <v>58</v>
      </c>
      <c r="D32" s="42" t="s">
        <v>413</v>
      </c>
      <c r="E32" s="43" t="s">
        <v>414</v>
      </c>
      <c r="F32" s="22"/>
      <c r="G32" s="22"/>
      <c r="H32" s="22"/>
      <c r="I32" s="22"/>
      <c r="J32" s="22"/>
      <c r="K32" s="3">
        <f t="shared" si="3"/>
        <v>0</v>
      </c>
      <c r="L32" s="3" t="str">
        <f t="shared" si="0"/>
        <v>0</v>
      </c>
      <c r="M32" s="3" t="str">
        <f t="shared" si="4"/>
        <v>ไม่ผ่าน</v>
      </c>
    </row>
    <row r="33" spans="1:13" s="24" customFormat="1" ht="13.5" customHeight="1" x14ac:dyDescent="0.4">
      <c r="A33" s="40">
        <v>29</v>
      </c>
      <c r="B33" s="67">
        <v>14721</v>
      </c>
      <c r="C33" s="79" t="s">
        <v>35</v>
      </c>
      <c r="D33" s="42" t="s">
        <v>415</v>
      </c>
      <c r="E33" s="43" t="s">
        <v>416</v>
      </c>
      <c r="F33" s="22"/>
      <c r="G33" s="22"/>
      <c r="H33" s="22"/>
      <c r="I33" s="22"/>
      <c r="J33" s="22"/>
      <c r="K33" s="3">
        <f t="shared" si="3"/>
        <v>0</v>
      </c>
      <c r="L33" s="3" t="str">
        <f t="shared" si="0"/>
        <v>0</v>
      </c>
      <c r="M33" s="3" t="str">
        <f t="shared" si="4"/>
        <v>ไม่ผ่าน</v>
      </c>
    </row>
    <row r="34" spans="1:13" s="24" customFormat="1" ht="13.5" customHeight="1" x14ac:dyDescent="0.4">
      <c r="A34" s="40">
        <v>30</v>
      </c>
      <c r="B34" s="67"/>
      <c r="C34" s="79"/>
      <c r="D34" s="42"/>
      <c r="E34" s="43"/>
      <c r="F34" s="22"/>
      <c r="G34" s="22"/>
      <c r="H34" s="22"/>
      <c r="I34" s="22"/>
      <c r="J34" s="22"/>
      <c r="K34" s="3"/>
      <c r="L34" s="3"/>
      <c r="M34" s="3"/>
    </row>
    <row r="35" spans="1:13" s="24" customFormat="1" ht="13.5" customHeight="1" x14ac:dyDescent="0.4">
      <c r="A35" s="40"/>
      <c r="B35" s="67"/>
      <c r="C35" s="42"/>
      <c r="D35" s="42"/>
      <c r="E35" s="43"/>
      <c r="F35" s="22"/>
      <c r="G35" s="22"/>
      <c r="H35" s="22"/>
      <c r="I35" s="22"/>
      <c r="J35" s="22"/>
      <c r="K35" s="3"/>
      <c r="L35" s="3"/>
      <c r="M35" s="3"/>
    </row>
    <row r="36" spans="1:13" s="24" customFormat="1" ht="13.5" customHeight="1" x14ac:dyDescent="0.4">
      <c r="A36" s="57"/>
      <c r="B36" s="64"/>
      <c r="C36" s="73"/>
      <c r="D36" s="64"/>
      <c r="E36" s="57"/>
      <c r="F36" s="114">
        <f>COUNTIF(L5:L35,3)</f>
        <v>0</v>
      </c>
      <c r="G36" s="114">
        <f>COUNTIF(L5:M35,2)</f>
        <v>0</v>
      </c>
      <c r="H36" s="114">
        <f>COUNTIF(L5:L35,1)</f>
        <v>0</v>
      </c>
      <c r="I36" s="114">
        <f>COUNTIF(L5:L35,0)</f>
        <v>29</v>
      </c>
      <c r="J36" s="32"/>
      <c r="K36" s="16"/>
      <c r="L36" s="16"/>
      <c r="M36" s="16"/>
    </row>
    <row r="37" spans="1:13" s="39" customFormat="1" ht="21" x14ac:dyDescent="0.25">
      <c r="B37" s="39" t="s">
        <v>2</v>
      </c>
      <c r="F37" s="74"/>
      <c r="G37" s="74"/>
      <c r="H37" s="74"/>
      <c r="I37" s="74"/>
      <c r="J37" s="74"/>
    </row>
    <row r="38" spans="1:13" s="39" customFormat="1" ht="18" customHeight="1" x14ac:dyDescent="0.25">
      <c r="B38" s="39" t="s">
        <v>13</v>
      </c>
      <c r="E38" s="77">
        <f>(F36*100)/29</f>
        <v>0</v>
      </c>
      <c r="F38" s="74"/>
      <c r="G38" s="75"/>
      <c r="H38" s="74" t="s">
        <v>18</v>
      </c>
      <c r="I38" s="74"/>
      <c r="J38" s="74"/>
      <c r="K38" s="74"/>
      <c r="M38" s="77">
        <f>(H36*100)/29</f>
        <v>0</v>
      </c>
    </row>
    <row r="39" spans="1:13" s="39" customFormat="1" ht="18" customHeight="1" x14ac:dyDescent="0.25">
      <c r="B39" s="39" t="s">
        <v>14</v>
      </c>
      <c r="E39" s="77">
        <f>(G36*100)/29</f>
        <v>0</v>
      </c>
      <c r="F39" s="74"/>
      <c r="G39" s="75"/>
      <c r="H39" s="74" t="s">
        <v>19</v>
      </c>
      <c r="I39" s="74"/>
      <c r="J39" s="74"/>
      <c r="K39" s="74"/>
      <c r="M39" s="77">
        <f>(I36*100)/29</f>
        <v>100</v>
      </c>
    </row>
    <row r="40" spans="1:13" s="39" customFormat="1" ht="18" customHeight="1" x14ac:dyDescent="0.25">
      <c r="B40" s="39" t="s">
        <v>15</v>
      </c>
      <c r="F40" s="74"/>
      <c r="G40" s="74"/>
      <c r="H40" s="74"/>
      <c r="I40" s="39" t="s">
        <v>20</v>
      </c>
      <c r="J40" s="74"/>
    </row>
    <row r="41" spans="1:13" s="39" customFormat="1" ht="18" customHeight="1" x14ac:dyDescent="0.25">
      <c r="B41" s="39" t="s">
        <v>16</v>
      </c>
      <c r="F41" s="74"/>
      <c r="G41" s="74"/>
      <c r="H41" s="74"/>
      <c r="I41" s="39" t="s">
        <v>22</v>
      </c>
      <c r="J41" s="74"/>
    </row>
    <row r="42" spans="1:13" s="39" customFormat="1" ht="18" customHeight="1" x14ac:dyDescent="0.25">
      <c r="B42" s="39" t="s">
        <v>17</v>
      </c>
      <c r="F42" s="74"/>
      <c r="G42" s="74"/>
      <c r="H42" s="74"/>
      <c r="I42" s="39" t="s">
        <v>21</v>
      </c>
      <c r="J42" s="74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3" workbookViewId="0">
      <selection activeCell="F36" sqref="F36:I36"/>
    </sheetView>
  </sheetViews>
  <sheetFormatPr defaultRowHeight="15" x14ac:dyDescent="0.25"/>
  <cols>
    <col min="1" max="1" width="5" customWidth="1"/>
    <col min="2" max="2" width="8.140625" customWidth="1"/>
    <col min="3" max="3" width="7" customWidth="1"/>
    <col min="4" max="4" width="8.85546875" customWidth="1"/>
    <col min="5" max="5" width="9.5703125" customWidth="1"/>
    <col min="6" max="10" width="3.7109375" customWidth="1"/>
    <col min="11" max="11" width="6" customWidth="1"/>
    <col min="12" max="12" width="7.140625" customWidth="1"/>
    <col min="13" max="13" width="7.5703125" customWidth="1"/>
  </cols>
  <sheetData>
    <row r="1" spans="1:13" s="1" customFormat="1" ht="21.75" x14ac:dyDescent="0.5">
      <c r="A1" s="2"/>
      <c r="B1" s="2"/>
      <c r="C1" s="2"/>
      <c r="D1" s="2"/>
      <c r="E1" s="76" t="s">
        <v>2</v>
      </c>
      <c r="F1" s="76"/>
      <c r="G1" s="76"/>
      <c r="H1" s="76"/>
      <c r="I1" s="76"/>
      <c r="J1" s="76"/>
      <c r="K1" s="76"/>
      <c r="L1" s="76"/>
      <c r="M1" s="76"/>
    </row>
    <row r="2" spans="1:13" s="1" customFormat="1" ht="29.25" customHeight="1" x14ac:dyDescent="0.5">
      <c r="A2" s="128" t="s">
        <v>33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s="1" customFormat="1" ht="21" customHeight="1" x14ac:dyDescent="0.45">
      <c r="A3" s="126" t="s">
        <v>3</v>
      </c>
      <c r="B3" s="132" t="s">
        <v>4</v>
      </c>
      <c r="C3" s="115" t="s">
        <v>5</v>
      </c>
      <c r="D3" s="116"/>
      <c r="E3" s="117"/>
      <c r="F3" s="127" t="s">
        <v>1</v>
      </c>
      <c r="G3" s="127"/>
      <c r="H3" s="127"/>
      <c r="I3" s="127"/>
      <c r="J3" s="127"/>
      <c r="K3" s="123" t="s">
        <v>0</v>
      </c>
      <c r="L3" s="129" t="s">
        <v>11</v>
      </c>
      <c r="M3" s="129" t="s">
        <v>12</v>
      </c>
    </row>
    <row r="4" spans="1:13" s="1" customFormat="1" ht="58.5" customHeight="1" x14ac:dyDescent="0.45">
      <c r="A4" s="126"/>
      <c r="B4" s="133"/>
      <c r="C4" s="118"/>
      <c r="D4" s="119"/>
      <c r="E4" s="120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4"/>
      <c r="L4" s="130"/>
      <c r="M4" s="131"/>
    </row>
    <row r="5" spans="1:13" s="1" customFormat="1" ht="15" customHeight="1" x14ac:dyDescent="0.45">
      <c r="A5" s="46">
        <v>1</v>
      </c>
      <c r="B5" s="94">
        <v>13318</v>
      </c>
      <c r="C5" s="79" t="s">
        <v>35</v>
      </c>
      <c r="D5" s="42" t="s">
        <v>417</v>
      </c>
      <c r="E5" s="43" t="s">
        <v>418</v>
      </c>
      <c r="F5" s="4"/>
      <c r="G5" s="4"/>
      <c r="H5" s="4"/>
      <c r="I5" s="4"/>
      <c r="J5" s="4"/>
      <c r="K5" s="3">
        <f>SUM(F5,G5,H5,I5,J5)</f>
        <v>0</v>
      </c>
      <c r="L5" s="3" t="str">
        <f t="shared" ref="L5:L34" si="0"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5" customHeight="1" x14ac:dyDescent="0.45">
      <c r="A6" s="46">
        <v>2</v>
      </c>
      <c r="B6" s="111">
        <v>13321</v>
      </c>
      <c r="C6" s="79" t="s">
        <v>35</v>
      </c>
      <c r="D6" s="42" t="s">
        <v>419</v>
      </c>
      <c r="E6" s="43" t="s">
        <v>420</v>
      </c>
      <c r="F6" s="4"/>
      <c r="G6" s="4"/>
      <c r="H6" s="4"/>
      <c r="I6" s="4"/>
      <c r="J6" s="4"/>
      <c r="K6" s="3">
        <f t="shared" ref="K6:K17" si="1">SUM(F6,G6,H6,I6,J6)</f>
        <v>0</v>
      </c>
      <c r="L6" s="3" t="str">
        <f t="shared" si="0"/>
        <v>0</v>
      </c>
      <c r="M6" s="3" t="str">
        <f t="shared" ref="M6:M17" si="2">IF(K6&lt;=3,"ไม่ผ่าน",IF(K6&lt;=7,"ผ่าน",IF(K6&lt;=11,"ดี",IF(K6&gt;=12,"ดีเยี่ยม"))))</f>
        <v>ไม่ผ่าน</v>
      </c>
    </row>
    <row r="7" spans="1:13" s="1" customFormat="1" ht="15" customHeight="1" x14ac:dyDescent="0.45">
      <c r="A7" s="46">
        <v>3</v>
      </c>
      <c r="B7" s="98">
        <v>13322</v>
      </c>
      <c r="C7" s="79" t="s">
        <v>35</v>
      </c>
      <c r="D7" s="48" t="s">
        <v>421</v>
      </c>
      <c r="E7" s="52" t="s">
        <v>422</v>
      </c>
      <c r="F7" s="4"/>
      <c r="G7" s="4"/>
      <c r="H7" s="4"/>
      <c r="I7" s="4"/>
      <c r="J7" s="4"/>
      <c r="K7" s="3">
        <f t="shared" si="1"/>
        <v>0</v>
      </c>
      <c r="L7" s="3" t="str">
        <f t="shared" si="0"/>
        <v>0</v>
      </c>
      <c r="M7" s="3" t="str">
        <f t="shared" si="2"/>
        <v>ไม่ผ่าน</v>
      </c>
    </row>
    <row r="8" spans="1:13" s="1" customFormat="1" ht="15" customHeight="1" x14ac:dyDescent="0.45">
      <c r="A8" s="46">
        <v>4</v>
      </c>
      <c r="B8" s="78">
        <v>13327</v>
      </c>
      <c r="C8" s="79" t="s">
        <v>35</v>
      </c>
      <c r="D8" s="48" t="s">
        <v>423</v>
      </c>
      <c r="E8" s="52" t="s">
        <v>424</v>
      </c>
      <c r="F8" s="4"/>
      <c r="G8" s="4"/>
      <c r="H8" s="4"/>
      <c r="I8" s="4"/>
      <c r="J8" s="4"/>
      <c r="K8" s="3">
        <f t="shared" si="1"/>
        <v>0</v>
      </c>
      <c r="L8" s="3" t="str">
        <f t="shared" si="0"/>
        <v>0</v>
      </c>
      <c r="M8" s="3" t="str">
        <f t="shared" si="2"/>
        <v>ไม่ผ่าน</v>
      </c>
    </row>
    <row r="9" spans="1:13" s="1" customFormat="1" ht="15" customHeight="1" x14ac:dyDescent="0.45">
      <c r="A9" s="46">
        <v>5</v>
      </c>
      <c r="B9" s="78">
        <v>13442</v>
      </c>
      <c r="C9" s="79" t="s">
        <v>35</v>
      </c>
      <c r="D9" s="48" t="s">
        <v>154</v>
      </c>
      <c r="E9" s="52" t="s">
        <v>425</v>
      </c>
      <c r="F9" s="4"/>
      <c r="G9" s="4"/>
      <c r="H9" s="4"/>
      <c r="I9" s="4"/>
      <c r="J9" s="4"/>
      <c r="K9" s="3">
        <f t="shared" si="1"/>
        <v>0</v>
      </c>
      <c r="L9" s="3" t="str">
        <f t="shared" si="0"/>
        <v>0</v>
      </c>
      <c r="M9" s="3" t="str">
        <f t="shared" si="2"/>
        <v>ไม่ผ่าน</v>
      </c>
    </row>
    <row r="10" spans="1:13" s="1" customFormat="1" ht="15" customHeight="1" x14ac:dyDescent="0.45">
      <c r="A10" s="46">
        <v>6</v>
      </c>
      <c r="B10" s="98">
        <v>13635</v>
      </c>
      <c r="C10" s="79" t="s">
        <v>35</v>
      </c>
      <c r="D10" s="48" t="s">
        <v>426</v>
      </c>
      <c r="E10" s="52" t="s">
        <v>427</v>
      </c>
      <c r="F10" s="4"/>
      <c r="G10" s="4"/>
      <c r="H10" s="4"/>
      <c r="I10" s="4"/>
      <c r="J10" s="4"/>
      <c r="K10" s="3">
        <f t="shared" si="1"/>
        <v>0</v>
      </c>
      <c r="L10" s="3" t="str">
        <f t="shared" si="0"/>
        <v>0</v>
      </c>
      <c r="M10" s="3" t="str">
        <f t="shared" si="2"/>
        <v>ไม่ผ่าน</v>
      </c>
    </row>
    <row r="11" spans="1:13" s="1" customFormat="1" ht="15" customHeight="1" x14ac:dyDescent="0.45">
      <c r="A11" s="71">
        <v>7</v>
      </c>
      <c r="B11" s="98">
        <v>14183</v>
      </c>
      <c r="C11" s="79" t="s">
        <v>35</v>
      </c>
      <c r="D11" s="42" t="s">
        <v>428</v>
      </c>
      <c r="E11" s="43" t="s">
        <v>429</v>
      </c>
      <c r="F11" s="4"/>
      <c r="G11" s="4"/>
      <c r="H11" s="4"/>
      <c r="I11" s="4"/>
      <c r="J11" s="4"/>
      <c r="K11" s="3">
        <f t="shared" si="1"/>
        <v>0</v>
      </c>
      <c r="L11" s="3" t="str">
        <f t="shared" si="0"/>
        <v>0</v>
      </c>
      <c r="M11" s="3" t="str">
        <f t="shared" si="2"/>
        <v>ไม่ผ่าน</v>
      </c>
    </row>
    <row r="12" spans="1:13" s="1" customFormat="1" ht="15" customHeight="1" x14ac:dyDescent="0.45">
      <c r="A12" s="46">
        <v>8</v>
      </c>
      <c r="B12" s="79">
        <v>15209</v>
      </c>
      <c r="C12" s="79" t="s">
        <v>35</v>
      </c>
      <c r="D12" s="42" t="s">
        <v>430</v>
      </c>
      <c r="E12" s="43" t="s">
        <v>431</v>
      </c>
      <c r="F12" s="4"/>
      <c r="G12" s="4"/>
      <c r="H12" s="4"/>
      <c r="I12" s="4"/>
      <c r="J12" s="4"/>
      <c r="K12" s="3">
        <f t="shared" si="1"/>
        <v>0</v>
      </c>
      <c r="L12" s="3" t="str">
        <f t="shared" si="0"/>
        <v>0</v>
      </c>
      <c r="M12" s="3" t="str">
        <f t="shared" si="2"/>
        <v>ไม่ผ่าน</v>
      </c>
    </row>
    <row r="13" spans="1:13" s="1" customFormat="1" ht="15" customHeight="1" x14ac:dyDescent="0.45">
      <c r="A13" s="65">
        <v>9</v>
      </c>
      <c r="B13" s="67">
        <v>13335</v>
      </c>
      <c r="C13" s="79" t="s">
        <v>58</v>
      </c>
      <c r="D13" s="42" t="s">
        <v>432</v>
      </c>
      <c r="E13" s="43" t="s">
        <v>433</v>
      </c>
      <c r="F13" s="4"/>
      <c r="G13" s="4"/>
      <c r="H13" s="4"/>
      <c r="I13" s="4"/>
      <c r="J13" s="4"/>
      <c r="K13" s="3">
        <f t="shared" si="1"/>
        <v>0</v>
      </c>
      <c r="L13" s="3" t="str">
        <f t="shared" si="0"/>
        <v>0</v>
      </c>
      <c r="M13" s="3" t="str">
        <f t="shared" si="2"/>
        <v>ไม่ผ่าน</v>
      </c>
    </row>
    <row r="14" spans="1:13" s="1" customFormat="1" ht="15" customHeight="1" x14ac:dyDescent="0.45">
      <c r="A14" s="46">
        <v>10</v>
      </c>
      <c r="B14" s="67">
        <v>13338</v>
      </c>
      <c r="C14" s="79" t="s">
        <v>58</v>
      </c>
      <c r="D14" s="42" t="s">
        <v>434</v>
      </c>
      <c r="E14" s="43" t="s">
        <v>435</v>
      </c>
      <c r="F14" s="4"/>
      <c r="G14" s="4"/>
      <c r="H14" s="4"/>
      <c r="I14" s="4"/>
      <c r="J14" s="4"/>
      <c r="K14" s="3">
        <f t="shared" si="1"/>
        <v>0</v>
      </c>
      <c r="L14" s="3" t="str">
        <f t="shared" si="0"/>
        <v>0</v>
      </c>
      <c r="M14" s="3" t="str">
        <f t="shared" si="2"/>
        <v>ไม่ผ่าน</v>
      </c>
    </row>
    <row r="15" spans="1:13" s="1" customFormat="1" ht="15" customHeight="1" x14ac:dyDescent="0.45">
      <c r="A15" s="46">
        <v>11</v>
      </c>
      <c r="B15" s="67">
        <v>13349</v>
      </c>
      <c r="C15" s="79" t="s">
        <v>58</v>
      </c>
      <c r="D15" s="42" t="s">
        <v>436</v>
      </c>
      <c r="E15" s="43" t="s">
        <v>437</v>
      </c>
      <c r="F15" s="4"/>
      <c r="G15" s="4"/>
      <c r="H15" s="4"/>
      <c r="I15" s="4"/>
      <c r="J15" s="4"/>
      <c r="K15" s="3">
        <f t="shared" si="1"/>
        <v>0</v>
      </c>
      <c r="L15" s="3" t="str">
        <f t="shared" si="0"/>
        <v>0</v>
      </c>
      <c r="M15" s="3" t="str">
        <f t="shared" si="2"/>
        <v>ไม่ผ่าน</v>
      </c>
    </row>
    <row r="16" spans="1:13" s="1" customFormat="1" ht="15" customHeight="1" x14ac:dyDescent="0.45">
      <c r="A16" s="46">
        <v>12</v>
      </c>
      <c r="B16" s="67">
        <v>13350</v>
      </c>
      <c r="C16" s="79" t="s">
        <v>58</v>
      </c>
      <c r="D16" s="42" t="s">
        <v>438</v>
      </c>
      <c r="E16" s="43" t="s">
        <v>439</v>
      </c>
      <c r="F16" s="4"/>
      <c r="G16" s="4"/>
      <c r="H16" s="4"/>
      <c r="I16" s="4"/>
      <c r="J16" s="4"/>
      <c r="K16" s="3">
        <f t="shared" si="1"/>
        <v>0</v>
      </c>
      <c r="L16" s="3" t="str">
        <f t="shared" si="0"/>
        <v>0</v>
      </c>
      <c r="M16" s="3" t="str">
        <f t="shared" si="2"/>
        <v>ไม่ผ่าน</v>
      </c>
    </row>
    <row r="17" spans="1:13" s="1" customFormat="1" ht="15" customHeight="1" x14ac:dyDescent="0.45">
      <c r="A17" s="46">
        <v>13</v>
      </c>
      <c r="B17" s="89">
        <v>13355</v>
      </c>
      <c r="C17" s="78" t="s">
        <v>58</v>
      </c>
      <c r="D17" s="42" t="s">
        <v>440</v>
      </c>
      <c r="E17" s="43" t="s">
        <v>441</v>
      </c>
      <c r="F17" s="4"/>
      <c r="G17" s="4"/>
      <c r="H17" s="4"/>
      <c r="I17" s="4"/>
      <c r="J17" s="4"/>
      <c r="K17" s="3">
        <f t="shared" si="1"/>
        <v>0</v>
      </c>
      <c r="L17" s="3" t="str">
        <f t="shared" si="0"/>
        <v>0</v>
      </c>
      <c r="M17" s="3" t="str">
        <f t="shared" si="2"/>
        <v>ไม่ผ่าน</v>
      </c>
    </row>
    <row r="18" spans="1:13" s="1" customFormat="1" ht="15" customHeight="1" x14ac:dyDescent="0.45">
      <c r="A18" s="46">
        <v>14</v>
      </c>
      <c r="B18" s="110">
        <v>13356</v>
      </c>
      <c r="C18" s="79" t="s">
        <v>58</v>
      </c>
      <c r="D18" s="42" t="s">
        <v>382</v>
      </c>
      <c r="E18" s="43" t="s">
        <v>442</v>
      </c>
      <c r="F18" s="4"/>
      <c r="G18" s="4"/>
      <c r="H18" s="4"/>
      <c r="I18" s="4"/>
      <c r="J18" s="4"/>
      <c r="K18" s="3">
        <f t="shared" ref="K18:K31" si="3">SUM(F18,G18,H18,I18,J18)</f>
        <v>0</v>
      </c>
      <c r="L18" s="3" t="str">
        <f t="shared" si="0"/>
        <v>0</v>
      </c>
      <c r="M18" s="3" t="str">
        <f t="shared" ref="M18:M31" si="4">IF(K18&lt;=3,"ไม่ผ่าน",IF(K18&lt;=7,"ผ่าน",IF(K18&lt;=11,"ดี",IF(K18&gt;=12,"ดีเยี่ยม"))))</f>
        <v>ไม่ผ่าน</v>
      </c>
    </row>
    <row r="19" spans="1:13" s="1" customFormat="1" ht="15" customHeight="1" x14ac:dyDescent="0.45">
      <c r="A19" s="46">
        <v>15</v>
      </c>
      <c r="B19" s="89">
        <v>13374</v>
      </c>
      <c r="C19" s="78" t="s">
        <v>58</v>
      </c>
      <c r="D19" s="42" t="s">
        <v>443</v>
      </c>
      <c r="E19" s="43" t="s">
        <v>444</v>
      </c>
      <c r="F19" s="4"/>
      <c r="G19" s="4"/>
      <c r="H19" s="4"/>
      <c r="I19" s="4"/>
      <c r="J19" s="4"/>
      <c r="K19" s="3">
        <f t="shared" si="3"/>
        <v>0</v>
      </c>
      <c r="L19" s="3" t="str">
        <f t="shared" si="0"/>
        <v>0</v>
      </c>
      <c r="M19" s="3" t="str">
        <f t="shared" si="4"/>
        <v>ไม่ผ่าน</v>
      </c>
    </row>
    <row r="20" spans="1:13" s="1" customFormat="1" ht="15" customHeight="1" x14ac:dyDescent="0.45">
      <c r="A20" s="46">
        <v>16</v>
      </c>
      <c r="B20" s="110">
        <v>13394</v>
      </c>
      <c r="C20" s="79" t="s">
        <v>58</v>
      </c>
      <c r="D20" s="42" t="s">
        <v>445</v>
      </c>
      <c r="E20" s="43" t="s">
        <v>446</v>
      </c>
      <c r="F20" s="4"/>
      <c r="G20" s="4"/>
      <c r="H20" s="4"/>
      <c r="I20" s="4"/>
      <c r="J20" s="4"/>
      <c r="K20" s="3">
        <f t="shared" si="3"/>
        <v>0</v>
      </c>
      <c r="L20" s="3" t="str">
        <f t="shared" si="0"/>
        <v>0</v>
      </c>
      <c r="M20" s="3" t="str">
        <f t="shared" si="4"/>
        <v>ไม่ผ่าน</v>
      </c>
    </row>
    <row r="21" spans="1:13" s="1" customFormat="1" ht="15" customHeight="1" x14ac:dyDescent="0.45">
      <c r="A21" s="46">
        <v>17</v>
      </c>
      <c r="B21" s="110">
        <v>13413</v>
      </c>
      <c r="C21" s="79" t="s">
        <v>58</v>
      </c>
      <c r="D21" s="42" t="s">
        <v>286</v>
      </c>
      <c r="E21" s="43" t="s">
        <v>447</v>
      </c>
      <c r="F21" s="4"/>
      <c r="G21" s="4"/>
      <c r="H21" s="4"/>
      <c r="I21" s="4"/>
      <c r="J21" s="4"/>
      <c r="K21" s="3">
        <f t="shared" si="3"/>
        <v>0</v>
      </c>
      <c r="L21" s="3" t="str">
        <f t="shared" si="0"/>
        <v>0</v>
      </c>
      <c r="M21" s="3" t="str">
        <f t="shared" si="4"/>
        <v>ไม่ผ่าน</v>
      </c>
    </row>
    <row r="22" spans="1:13" s="1" customFormat="1" ht="15" customHeight="1" x14ac:dyDescent="0.45">
      <c r="A22" s="46">
        <v>18</v>
      </c>
      <c r="B22" s="90">
        <v>13424</v>
      </c>
      <c r="C22" s="79" t="s">
        <v>58</v>
      </c>
      <c r="D22" s="42" t="s">
        <v>448</v>
      </c>
      <c r="E22" s="43" t="s">
        <v>449</v>
      </c>
      <c r="F22" s="4"/>
      <c r="G22" s="4"/>
      <c r="H22" s="4"/>
      <c r="I22" s="4"/>
      <c r="J22" s="4"/>
      <c r="K22" s="3">
        <f t="shared" si="3"/>
        <v>0</v>
      </c>
      <c r="L22" s="3" t="str">
        <f t="shared" si="0"/>
        <v>0</v>
      </c>
      <c r="M22" s="3" t="str">
        <f t="shared" si="4"/>
        <v>ไม่ผ่าน</v>
      </c>
    </row>
    <row r="23" spans="1:13" s="1" customFormat="1" ht="15" customHeight="1" x14ac:dyDescent="0.45">
      <c r="A23" s="46">
        <v>19</v>
      </c>
      <c r="B23" s="78">
        <v>13468</v>
      </c>
      <c r="C23" s="79" t="s">
        <v>58</v>
      </c>
      <c r="D23" s="42" t="s">
        <v>450</v>
      </c>
      <c r="E23" s="43" t="s">
        <v>451</v>
      </c>
      <c r="F23" s="4"/>
      <c r="G23" s="4"/>
      <c r="H23" s="4"/>
      <c r="I23" s="4"/>
      <c r="J23" s="4"/>
      <c r="K23" s="3">
        <f t="shared" si="3"/>
        <v>0</v>
      </c>
      <c r="L23" s="3" t="str">
        <f t="shared" si="0"/>
        <v>0</v>
      </c>
      <c r="M23" s="3" t="str">
        <f t="shared" si="4"/>
        <v>ไม่ผ่าน</v>
      </c>
    </row>
    <row r="24" spans="1:13" s="1" customFormat="1" ht="15" customHeight="1" x14ac:dyDescent="0.45">
      <c r="A24" s="46">
        <v>20</v>
      </c>
      <c r="B24" s="110">
        <v>13639</v>
      </c>
      <c r="C24" s="79" t="s">
        <v>58</v>
      </c>
      <c r="D24" s="53" t="s">
        <v>452</v>
      </c>
      <c r="E24" s="54" t="s">
        <v>453</v>
      </c>
      <c r="F24" s="4"/>
      <c r="G24" s="4"/>
      <c r="H24" s="4"/>
      <c r="I24" s="4"/>
      <c r="J24" s="4"/>
      <c r="K24" s="3">
        <f t="shared" si="3"/>
        <v>0</v>
      </c>
      <c r="L24" s="3" t="str">
        <f t="shared" si="0"/>
        <v>0</v>
      </c>
      <c r="M24" s="3" t="str">
        <f t="shared" si="4"/>
        <v>ไม่ผ่าน</v>
      </c>
    </row>
    <row r="25" spans="1:13" s="1" customFormat="1" ht="15" customHeight="1" x14ac:dyDescent="0.45">
      <c r="A25" s="46">
        <v>21</v>
      </c>
      <c r="B25" s="110">
        <v>13651</v>
      </c>
      <c r="C25" s="79" t="s">
        <v>58</v>
      </c>
      <c r="D25" s="48" t="s">
        <v>454</v>
      </c>
      <c r="E25" s="52" t="s">
        <v>455</v>
      </c>
      <c r="F25" s="4"/>
      <c r="G25" s="4"/>
      <c r="H25" s="4"/>
      <c r="I25" s="4"/>
      <c r="J25" s="4"/>
      <c r="K25" s="3">
        <f t="shared" si="3"/>
        <v>0</v>
      </c>
      <c r="L25" s="3" t="str">
        <f t="shared" si="0"/>
        <v>0</v>
      </c>
      <c r="M25" s="3" t="str">
        <f t="shared" si="4"/>
        <v>ไม่ผ่าน</v>
      </c>
    </row>
    <row r="26" spans="1:13" s="1" customFormat="1" ht="15" customHeight="1" x14ac:dyDescent="0.45">
      <c r="A26" s="46">
        <v>22</v>
      </c>
      <c r="B26" s="94">
        <v>15291</v>
      </c>
      <c r="C26" s="79" t="s">
        <v>58</v>
      </c>
      <c r="D26" s="48" t="s">
        <v>456</v>
      </c>
      <c r="E26" s="52" t="s">
        <v>457</v>
      </c>
      <c r="F26" s="4"/>
      <c r="G26" s="4"/>
      <c r="H26" s="4"/>
      <c r="I26" s="4"/>
      <c r="J26" s="4"/>
      <c r="K26" s="3">
        <f t="shared" si="3"/>
        <v>0</v>
      </c>
      <c r="L26" s="3" t="str">
        <f t="shared" si="0"/>
        <v>0</v>
      </c>
      <c r="M26" s="3" t="str">
        <f t="shared" si="4"/>
        <v>ไม่ผ่าน</v>
      </c>
    </row>
    <row r="27" spans="1:13" s="1" customFormat="1" ht="15" customHeight="1" x14ac:dyDescent="0.45">
      <c r="A27" s="46">
        <v>23</v>
      </c>
      <c r="B27" s="89">
        <v>14849</v>
      </c>
      <c r="C27" s="78" t="s">
        <v>58</v>
      </c>
      <c r="D27" s="48" t="s">
        <v>458</v>
      </c>
      <c r="E27" s="52" t="s">
        <v>459</v>
      </c>
      <c r="F27" s="4"/>
      <c r="G27" s="4"/>
      <c r="H27" s="4"/>
      <c r="I27" s="4"/>
      <c r="J27" s="4"/>
      <c r="K27" s="3">
        <f t="shared" si="3"/>
        <v>0</v>
      </c>
      <c r="L27" s="3" t="str">
        <f t="shared" si="0"/>
        <v>0</v>
      </c>
      <c r="M27" s="3" t="str">
        <f t="shared" si="4"/>
        <v>ไม่ผ่าน</v>
      </c>
    </row>
    <row r="28" spans="1:13" s="1" customFormat="1" ht="15" customHeight="1" x14ac:dyDescent="0.45">
      <c r="A28" s="46">
        <v>24</v>
      </c>
      <c r="B28" s="94">
        <v>15181</v>
      </c>
      <c r="C28" s="79" t="s">
        <v>58</v>
      </c>
      <c r="D28" s="48" t="s">
        <v>460</v>
      </c>
      <c r="E28" s="52" t="s">
        <v>461</v>
      </c>
      <c r="F28" s="4"/>
      <c r="G28" s="4"/>
      <c r="H28" s="4"/>
      <c r="I28" s="4"/>
      <c r="J28" s="4"/>
      <c r="K28" s="3">
        <f t="shared" si="3"/>
        <v>0</v>
      </c>
      <c r="L28" s="3" t="str">
        <f t="shared" si="0"/>
        <v>0</v>
      </c>
      <c r="M28" s="3" t="str">
        <f t="shared" si="4"/>
        <v>ไม่ผ่าน</v>
      </c>
    </row>
    <row r="29" spans="1:13" s="1" customFormat="1" ht="15" customHeight="1" x14ac:dyDescent="0.45">
      <c r="A29" s="46">
        <v>25</v>
      </c>
      <c r="B29" s="89">
        <v>15183</v>
      </c>
      <c r="C29" s="78" t="s">
        <v>58</v>
      </c>
      <c r="D29" s="48" t="s">
        <v>462</v>
      </c>
      <c r="E29" s="52" t="s">
        <v>461</v>
      </c>
      <c r="F29" s="4"/>
      <c r="G29" s="4"/>
      <c r="H29" s="4"/>
      <c r="I29" s="4"/>
      <c r="J29" s="4"/>
      <c r="K29" s="3">
        <f t="shared" si="3"/>
        <v>0</v>
      </c>
      <c r="L29" s="3" t="str">
        <f t="shared" si="0"/>
        <v>0</v>
      </c>
      <c r="M29" s="3" t="str">
        <f t="shared" si="4"/>
        <v>ไม่ผ่าน</v>
      </c>
    </row>
    <row r="30" spans="1:13" s="1" customFormat="1" ht="15" customHeight="1" x14ac:dyDescent="0.45">
      <c r="A30" s="46">
        <v>26</v>
      </c>
      <c r="B30" s="84">
        <v>15184</v>
      </c>
      <c r="C30" s="79" t="s">
        <v>58</v>
      </c>
      <c r="D30" s="44" t="s">
        <v>463</v>
      </c>
      <c r="E30" s="45" t="s">
        <v>464</v>
      </c>
      <c r="F30" s="4"/>
      <c r="G30" s="4"/>
      <c r="H30" s="4"/>
      <c r="I30" s="4"/>
      <c r="J30" s="4"/>
      <c r="K30" s="3">
        <f t="shared" si="3"/>
        <v>0</v>
      </c>
      <c r="L30" s="3" t="str">
        <f t="shared" si="0"/>
        <v>0</v>
      </c>
      <c r="M30" s="3" t="str">
        <f t="shared" si="4"/>
        <v>ไม่ผ่าน</v>
      </c>
    </row>
    <row r="31" spans="1:13" s="1" customFormat="1" ht="15" customHeight="1" x14ac:dyDescent="0.45">
      <c r="A31" s="46">
        <v>27</v>
      </c>
      <c r="B31" s="84">
        <v>15189</v>
      </c>
      <c r="C31" s="79" t="s">
        <v>58</v>
      </c>
      <c r="D31" s="42" t="s">
        <v>465</v>
      </c>
      <c r="E31" s="43" t="s">
        <v>466</v>
      </c>
      <c r="F31" s="4"/>
      <c r="G31" s="4"/>
      <c r="H31" s="4"/>
      <c r="I31" s="4"/>
      <c r="J31" s="4"/>
      <c r="K31" s="3">
        <f t="shared" si="3"/>
        <v>0</v>
      </c>
      <c r="L31" s="3" t="str">
        <f t="shared" si="0"/>
        <v>0</v>
      </c>
      <c r="M31" s="3" t="str">
        <f t="shared" si="4"/>
        <v>ไม่ผ่าน</v>
      </c>
    </row>
    <row r="32" spans="1:13" s="1" customFormat="1" ht="15" customHeight="1" x14ac:dyDescent="0.45">
      <c r="A32" s="46">
        <v>28</v>
      </c>
      <c r="B32" s="99">
        <v>15190</v>
      </c>
      <c r="C32" s="79" t="s">
        <v>58</v>
      </c>
      <c r="D32" s="53" t="s">
        <v>467</v>
      </c>
      <c r="E32" s="54" t="s">
        <v>468</v>
      </c>
      <c r="F32" s="4"/>
      <c r="G32" s="4"/>
      <c r="H32" s="4"/>
      <c r="I32" s="4"/>
      <c r="J32" s="4"/>
      <c r="K32" s="3">
        <f>SUM(F32,G32,H32,I32,J32)</f>
        <v>0</v>
      </c>
      <c r="L32" s="3" t="str">
        <f t="shared" si="0"/>
        <v>0</v>
      </c>
      <c r="M32" s="3" t="str">
        <f>IF(K32&lt;=3,"ไม่ผ่าน",IF(K32&lt;=7,"ผ่าน",IF(K32&lt;=11,"ดี",IF(K32&gt;=12,"ดีเยี่ยม"))))</f>
        <v>ไม่ผ่าน</v>
      </c>
    </row>
    <row r="33" spans="1:13" s="1" customFormat="1" ht="15" customHeight="1" x14ac:dyDescent="0.45">
      <c r="A33" s="46">
        <v>29</v>
      </c>
      <c r="B33" s="99">
        <v>15197</v>
      </c>
      <c r="C33" s="79" t="s">
        <v>58</v>
      </c>
      <c r="D33" s="48" t="s">
        <v>118</v>
      </c>
      <c r="E33" s="52" t="s">
        <v>453</v>
      </c>
      <c r="F33" s="4"/>
      <c r="G33" s="4"/>
      <c r="H33" s="4"/>
      <c r="I33" s="4"/>
      <c r="J33" s="4"/>
      <c r="K33" s="3">
        <f>SUM(F33,G33,H33,I33,J33)</f>
        <v>0</v>
      </c>
      <c r="L33" s="3" t="str">
        <f t="shared" si="0"/>
        <v>0</v>
      </c>
      <c r="M33" s="3" t="str">
        <f>IF(K33&lt;=3,"ไม่ผ่าน",IF(K33&lt;=7,"ผ่าน",IF(K33&lt;=11,"ดี",IF(K33&gt;=12,"ดีเยี่ยม"))))</f>
        <v>ไม่ผ่าน</v>
      </c>
    </row>
    <row r="34" spans="1:13" s="1" customFormat="1" ht="15" customHeight="1" x14ac:dyDescent="0.45">
      <c r="A34" s="46">
        <v>30</v>
      </c>
      <c r="B34" s="67">
        <v>15201</v>
      </c>
      <c r="C34" s="79" t="s">
        <v>58</v>
      </c>
      <c r="D34" s="48" t="s">
        <v>469</v>
      </c>
      <c r="E34" s="52" t="s">
        <v>470</v>
      </c>
      <c r="F34" s="4"/>
      <c r="G34" s="4"/>
      <c r="H34" s="4"/>
      <c r="I34" s="4"/>
      <c r="J34" s="4"/>
      <c r="K34" s="3">
        <f>SUM(F34,G34,H34,I34,J34)</f>
        <v>0</v>
      </c>
      <c r="L34" s="3" t="str">
        <f t="shared" si="0"/>
        <v>0</v>
      </c>
      <c r="M34" s="3" t="str">
        <f>IF(K34&lt;=3,"ไม่ผ่าน",IF(K34&lt;=7,"ผ่าน",IF(K34&lt;=11,"ดี",IF(K34&gt;=12,"ดีเยี่ยม"))))</f>
        <v>ไม่ผ่าน</v>
      </c>
    </row>
    <row r="35" spans="1:13" s="1" customFormat="1" ht="15" customHeight="1" x14ac:dyDescent="0.45">
      <c r="A35" s="46"/>
      <c r="B35" s="67"/>
      <c r="C35" s="79"/>
      <c r="D35" s="42"/>
      <c r="E35" s="43"/>
      <c r="F35" s="4"/>
      <c r="G35" s="4"/>
      <c r="H35" s="4"/>
      <c r="I35" s="4"/>
      <c r="J35" s="4"/>
      <c r="K35" s="3"/>
      <c r="L35" s="3"/>
      <c r="M35" s="3"/>
    </row>
    <row r="36" spans="1:13" s="1" customFormat="1" ht="18" customHeight="1" x14ac:dyDescent="0.5">
      <c r="A36" s="9"/>
      <c r="B36" s="9"/>
      <c r="C36" s="9"/>
      <c r="D36" s="34"/>
      <c r="E36" s="35"/>
      <c r="F36" s="114">
        <f>COUNTIF(L5:L35,3)</f>
        <v>0</v>
      </c>
      <c r="G36" s="114">
        <f>COUNTIF(L5:L35,2)</f>
        <v>0</v>
      </c>
      <c r="H36" s="114">
        <f>COUNTIF(L5:L35,1)</f>
        <v>0</v>
      </c>
      <c r="I36" s="114">
        <f>COUNTIF(L5:L35,0)</f>
        <v>30</v>
      </c>
      <c r="J36" s="15"/>
      <c r="K36" s="16"/>
      <c r="L36" s="16"/>
      <c r="M36" s="16"/>
    </row>
    <row r="37" spans="1:13" s="1" customFormat="1" ht="21" x14ac:dyDescent="0.45">
      <c r="B37" s="1" t="s">
        <v>2</v>
      </c>
      <c r="F37" s="5"/>
      <c r="G37" s="5"/>
      <c r="H37" s="5"/>
      <c r="I37" s="5"/>
      <c r="J37" s="5"/>
    </row>
    <row r="38" spans="1:13" s="1" customFormat="1" ht="21.75" x14ac:dyDescent="0.45">
      <c r="B38" s="1" t="s">
        <v>13</v>
      </c>
      <c r="E38" s="77">
        <f>(F36*100)/30</f>
        <v>0</v>
      </c>
      <c r="F38" s="5"/>
      <c r="G38" s="16"/>
      <c r="H38" s="5"/>
      <c r="I38" s="5" t="s">
        <v>18</v>
      </c>
      <c r="J38" s="5"/>
      <c r="K38" s="5"/>
      <c r="M38" s="77">
        <f>(H36*100)/30</f>
        <v>0</v>
      </c>
    </row>
    <row r="39" spans="1:13" s="1" customFormat="1" ht="21.75" x14ac:dyDescent="0.45">
      <c r="B39" s="1" t="s">
        <v>14</v>
      </c>
      <c r="E39" s="77">
        <f>(G36*100)/30</f>
        <v>0</v>
      </c>
      <c r="F39" s="5"/>
      <c r="G39" s="16"/>
      <c r="H39" s="5"/>
      <c r="I39" s="5" t="s">
        <v>19</v>
      </c>
      <c r="J39" s="5"/>
      <c r="K39" s="5"/>
      <c r="M39" s="77">
        <f>(I36*100)/30</f>
        <v>100</v>
      </c>
    </row>
    <row r="40" spans="1:13" s="1" customFormat="1" ht="21" x14ac:dyDescent="0.45">
      <c r="B40" s="1" t="s">
        <v>15</v>
      </c>
      <c r="F40" s="5"/>
      <c r="G40" s="5"/>
      <c r="H40" s="1" t="s">
        <v>20</v>
      </c>
      <c r="J40" s="5"/>
    </row>
    <row r="41" spans="1:13" s="1" customFormat="1" ht="21" x14ac:dyDescent="0.45">
      <c r="B41" s="1" t="s">
        <v>16</v>
      </c>
      <c r="F41" s="5"/>
      <c r="G41" s="5"/>
      <c r="H41" s="1" t="s">
        <v>22</v>
      </c>
      <c r="J41" s="5"/>
    </row>
    <row r="42" spans="1:13" s="1" customFormat="1" ht="21" x14ac:dyDescent="0.45">
      <c r="B42" s="1" t="s">
        <v>17</v>
      </c>
      <c r="F42" s="5"/>
      <c r="G42" s="5"/>
      <c r="H42" s="1" t="s">
        <v>21</v>
      </c>
      <c r="J42" s="5"/>
    </row>
  </sheetData>
  <mergeCells count="8">
    <mergeCell ref="C3:E4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6" zoomScaleNormal="100" workbookViewId="0">
      <selection activeCell="F32" sqref="F32:I32"/>
    </sheetView>
  </sheetViews>
  <sheetFormatPr defaultRowHeight="15" x14ac:dyDescent="0.25"/>
  <cols>
    <col min="1" max="1" width="4.140625" customWidth="1"/>
    <col min="2" max="2" width="6.7109375" customWidth="1"/>
    <col min="3" max="3" width="5.85546875" customWidth="1"/>
    <col min="4" max="4" width="7.5703125" customWidth="1"/>
    <col min="5" max="5" width="10.42578125" customWidth="1"/>
    <col min="6" max="10" width="3.5703125" customWidth="1"/>
    <col min="11" max="11" width="5.42578125" customWidth="1"/>
    <col min="12" max="12" width="7.5703125" customWidth="1"/>
    <col min="13" max="13" width="7.85546875" customWidth="1"/>
  </cols>
  <sheetData>
    <row r="1" spans="1:13" s="1" customFormat="1" ht="16.5" customHeight="1" x14ac:dyDescent="0.5">
      <c r="A1" s="2"/>
      <c r="B1" s="2"/>
      <c r="C1" s="2"/>
      <c r="D1" s="2"/>
      <c r="E1" s="125" t="s">
        <v>2</v>
      </c>
      <c r="F1" s="125"/>
      <c r="G1" s="125"/>
      <c r="H1" s="125"/>
      <c r="I1" s="125"/>
      <c r="J1" s="125"/>
      <c r="K1" s="125"/>
      <c r="L1" s="125"/>
      <c r="M1" s="125"/>
    </row>
    <row r="2" spans="1:13" s="1" customFormat="1" ht="16.5" customHeight="1" x14ac:dyDescent="0.5">
      <c r="A2" s="128" t="s">
        <v>24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s="1" customFormat="1" ht="21" customHeight="1" x14ac:dyDescent="0.45">
      <c r="A3" s="126" t="s">
        <v>3</v>
      </c>
      <c r="B3" s="132" t="s">
        <v>4</v>
      </c>
      <c r="C3" s="115" t="s">
        <v>5</v>
      </c>
      <c r="D3" s="116"/>
      <c r="E3" s="117"/>
      <c r="F3" s="127" t="s">
        <v>1</v>
      </c>
      <c r="G3" s="127"/>
      <c r="H3" s="127"/>
      <c r="I3" s="127"/>
      <c r="J3" s="127"/>
      <c r="K3" s="123" t="s">
        <v>0</v>
      </c>
      <c r="L3" s="129" t="s">
        <v>11</v>
      </c>
      <c r="M3" s="129" t="s">
        <v>12</v>
      </c>
    </row>
    <row r="4" spans="1:13" s="1" customFormat="1" ht="58.5" customHeight="1" x14ac:dyDescent="0.45">
      <c r="A4" s="126"/>
      <c r="B4" s="133"/>
      <c r="C4" s="118"/>
      <c r="D4" s="119"/>
      <c r="E4" s="120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4"/>
      <c r="L4" s="130"/>
      <c r="M4" s="131"/>
    </row>
    <row r="5" spans="1:13" s="24" customFormat="1" ht="15.75" customHeight="1" x14ac:dyDescent="0.4">
      <c r="A5" s="46">
        <v>1</v>
      </c>
      <c r="B5" s="89">
        <v>13625</v>
      </c>
      <c r="C5" s="78" t="s">
        <v>35</v>
      </c>
      <c r="D5" s="42" t="s">
        <v>471</v>
      </c>
      <c r="E5" s="43" t="s">
        <v>472</v>
      </c>
      <c r="F5" s="22"/>
      <c r="G5" s="22"/>
      <c r="H5" s="22"/>
      <c r="I5" s="22"/>
      <c r="J5" s="22"/>
      <c r="K5" s="3">
        <f>SUM(F5,G5,H5,I5,J5)</f>
        <v>0</v>
      </c>
      <c r="L5" s="3" t="str">
        <f t="shared" ref="L5:L12" si="0"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24" customFormat="1" ht="15.75" customHeight="1" x14ac:dyDescent="0.4">
      <c r="A6" s="46">
        <v>2</v>
      </c>
      <c r="B6" s="89">
        <v>13626</v>
      </c>
      <c r="C6" s="78" t="s">
        <v>35</v>
      </c>
      <c r="D6" s="55" t="s">
        <v>473</v>
      </c>
      <c r="E6" s="51" t="s">
        <v>474</v>
      </c>
      <c r="F6" s="22"/>
      <c r="G6" s="22"/>
      <c r="H6" s="22"/>
      <c r="I6" s="22"/>
      <c r="J6" s="22"/>
      <c r="K6" s="3">
        <f t="shared" ref="K6:K12" si="1">SUM(F6,G6,H6,I6,J6)</f>
        <v>0</v>
      </c>
      <c r="L6" s="3" t="str">
        <f t="shared" si="0"/>
        <v>0</v>
      </c>
      <c r="M6" s="3" t="str">
        <f t="shared" ref="M6:M12" si="2">IF(K6&lt;=3,"ไม่ผ่าน",IF(K6&lt;=7,"ผ่าน",IF(K6&lt;=11,"ดี",IF(K6&gt;=12,"ดีเยี่ยม"))))</f>
        <v>ไม่ผ่าน</v>
      </c>
    </row>
    <row r="7" spans="1:13" s="24" customFormat="1" ht="15.75" customHeight="1" x14ac:dyDescent="0.4">
      <c r="A7" s="46">
        <v>3</v>
      </c>
      <c r="B7" s="89">
        <v>13627</v>
      </c>
      <c r="C7" s="78" t="s">
        <v>35</v>
      </c>
      <c r="D7" s="55" t="s">
        <v>475</v>
      </c>
      <c r="E7" s="51" t="s">
        <v>476</v>
      </c>
      <c r="F7" s="22"/>
      <c r="G7" s="22"/>
      <c r="H7" s="22"/>
      <c r="I7" s="22"/>
      <c r="J7" s="22"/>
      <c r="K7" s="3">
        <f t="shared" si="1"/>
        <v>0</v>
      </c>
      <c r="L7" s="3" t="str">
        <f t="shared" si="0"/>
        <v>0</v>
      </c>
      <c r="M7" s="3" t="str">
        <f t="shared" si="2"/>
        <v>ไม่ผ่าน</v>
      </c>
    </row>
    <row r="8" spans="1:13" s="24" customFormat="1" ht="15.75" customHeight="1" x14ac:dyDescent="0.4">
      <c r="A8" s="46">
        <v>4</v>
      </c>
      <c r="B8" s="89">
        <v>13628</v>
      </c>
      <c r="C8" s="78" t="s">
        <v>35</v>
      </c>
      <c r="D8" s="42" t="s">
        <v>477</v>
      </c>
      <c r="E8" s="43" t="s">
        <v>478</v>
      </c>
      <c r="F8" s="22"/>
      <c r="G8" s="22"/>
      <c r="H8" s="22"/>
      <c r="I8" s="22"/>
      <c r="J8" s="22"/>
      <c r="K8" s="3">
        <f t="shared" si="1"/>
        <v>0</v>
      </c>
      <c r="L8" s="3" t="str">
        <f t="shared" si="0"/>
        <v>0</v>
      </c>
      <c r="M8" s="3" t="str">
        <f t="shared" si="2"/>
        <v>ไม่ผ่าน</v>
      </c>
    </row>
    <row r="9" spans="1:13" s="24" customFormat="1" ht="15.75" customHeight="1" x14ac:dyDescent="0.4">
      <c r="A9" s="46">
        <v>5</v>
      </c>
      <c r="B9" s="89">
        <v>13629</v>
      </c>
      <c r="C9" s="78" t="s">
        <v>35</v>
      </c>
      <c r="D9" s="55" t="s">
        <v>479</v>
      </c>
      <c r="E9" s="51" t="s">
        <v>480</v>
      </c>
      <c r="F9" s="22"/>
      <c r="G9" s="22"/>
      <c r="H9" s="22"/>
      <c r="I9" s="22"/>
      <c r="J9" s="22"/>
      <c r="K9" s="3">
        <f t="shared" si="1"/>
        <v>0</v>
      </c>
      <c r="L9" s="3" t="str">
        <f t="shared" si="0"/>
        <v>0</v>
      </c>
      <c r="M9" s="3" t="str">
        <f t="shared" si="2"/>
        <v>ไม่ผ่าน</v>
      </c>
    </row>
    <row r="10" spans="1:13" s="24" customFormat="1" ht="15.75" customHeight="1" x14ac:dyDescent="0.4">
      <c r="A10" s="46">
        <v>6</v>
      </c>
      <c r="B10" s="89">
        <v>13631</v>
      </c>
      <c r="C10" s="78" t="s">
        <v>35</v>
      </c>
      <c r="D10" s="55" t="s">
        <v>481</v>
      </c>
      <c r="E10" s="51" t="s">
        <v>482</v>
      </c>
      <c r="F10" s="22"/>
      <c r="G10" s="22"/>
      <c r="H10" s="22"/>
      <c r="I10" s="22"/>
      <c r="J10" s="22"/>
      <c r="K10" s="3">
        <f t="shared" si="1"/>
        <v>0</v>
      </c>
      <c r="L10" s="3" t="str">
        <f t="shared" si="0"/>
        <v>0</v>
      </c>
      <c r="M10" s="3" t="str">
        <f t="shared" si="2"/>
        <v>ไม่ผ่าน</v>
      </c>
    </row>
    <row r="11" spans="1:13" s="24" customFormat="1" ht="15.75" customHeight="1" x14ac:dyDescent="0.4">
      <c r="A11" s="46">
        <v>7</v>
      </c>
      <c r="B11" s="89">
        <v>13632</v>
      </c>
      <c r="C11" s="78" t="s">
        <v>35</v>
      </c>
      <c r="D11" s="55" t="s">
        <v>483</v>
      </c>
      <c r="E11" s="51" t="s">
        <v>484</v>
      </c>
      <c r="F11" s="22"/>
      <c r="G11" s="22"/>
      <c r="H11" s="22"/>
      <c r="I11" s="22"/>
      <c r="J11" s="22"/>
      <c r="K11" s="3">
        <f t="shared" si="1"/>
        <v>0</v>
      </c>
      <c r="L11" s="3" t="str">
        <f t="shared" si="0"/>
        <v>0</v>
      </c>
      <c r="M11" s="3" t="str">
        <f t="shared" si="2"/>
        <v>ไม่ผ่าน</v>
      </c>
    </row>
    <row r="12" spans="1:13" s="24" customFormat="1" ht="15.75" customHeight="1" x14ac:dyDescent="0.4">
      <c r="A12" s="46">
        <v>8</v>
      </c>
      <c r="B12" s="89">
        <v>13633</v>
      </c>
      <c r="C12" s="78" t="s">
        <v>35</v>
      </c>
      <c r="D12" s="55" t="s">
        <v>485</v>
      </c>
      <c r="E12" s="51" t="s">
        <v>486</v>
      </c>
      <c r="F12" s="22"/>
      <c r="G12" s="22"/>
      <c r="H12" s="22"/>
      <c r="I12" s="22"/>
      <c r="J12" s="22"/>
      <c r="K12" s="3">
        <f t="shared" si="1"/>
        <v>0</v>
      </c>
      <c r="L12" s="3" t="str">
        <f t="shared" si="0"/>
        <v>0</v>
      </c>
      <c r="M12" s="3" t="str">
        <f t="shared" si="2"/>
        <v>ไม่ผ่าน</v>
      </c>
    </row>
    <row r="13" spans="1:13" s="24" customFormat="1" ht="15.75" customHeight="1" x14ac:dyDescent="0.4">
      <c r="A13" s="46">
        <v>9</v>
      </c>
      <c r="B13" s="89">
        <v>13636</v>
      </c>
      <c r="C13" s="78" t="s">
        <v>35</v>
      </c>
      <c r="D13" s="55" t="s">
        <v>487</v>
      </c>
      <c r="E13" s="51" t="s">
        <v>488</v>
      </c>
      <c r="F13" s="22"/>
      <c r="G13" s="22"/>
      <c r="H13" s="22"/>
      <c r="I13" s="22"/>
      <c r="J13" s="22"/>
      <c r="K13" s="3">
        <f t="shared" ref="K13:K18" si="3">SUM(F13,G13,H13,I13,J13)</f>
        <v>0</v>
      </c>
      <c r="L13" s="3" t="str">
        <f t="shared" ref="L13:L18" si="4">IF(K13&lt;=3,"0",IF(K13&lt;=7,"1",IF(K13&lt;=11,"2",IF(K13&gt;=12,"3"))))</f>
        <v>0</v>
      </c>
      <c r="M13" s="3" t="str">
        <f t="shared" ref="M13:M18" si="5">IF(K13&lt;=3,"ไม่ผ่าน",IF(K13&lt;=7,"ผ่าน",IF(K13&lt;=11,"ดี",IF(K13&gt;=12,"ดีเยี่ยม"))))</f>
        <v>ไม่ผ่าน</v>
      </c>
    </row>
    <row r="14" spans="1:13" s="24" customFormat="1" ht="15.75" customHeight="1" x14ac:dyDescent="0.4">
      <c r="A14" s="46">
        <v>10</v>
      </c>
      <c r="B14" s="89">
        <v>14850</v>
      </c>
      <c r="C14" s="78" t="s">
        <v>35</v>
      </c>
      <c r="D14" s="55" t="s">
        <v>489</v>
      </c>
      <c r="E14" s="51" t="s">
        <v>490</v>
      </c>
      <c r="F14" s="22"/>
      <c r="G14" s="22"/>
      <c r="H14" s="22"/>
      <c r="I14" s="22"/>
      <c r="J14" s="22"/>
      <c r="K14" s="3">
        <f t="shared" si="3"/>
        <v>0</v>
      </c>
      <c r="L14" s="3" t="str">
        <f t="shared" si="4"/>
        <v>0</v>
      </c>
      <c r="M14" s="3" t="str">
        <f t="shared" si="5"/>
        <v>ไม่ผ่าน</v>
      </c>
    </row>
    <row r="15" spans="1:13" s="24" customFormat="1" ht="15.75" customHeight="1" x14ac:dyDescent="0.4">
      <c r="A15" s="46">
        <v>11</v>
      </c>
      <c r="B15" s="89">
        <v>13638</v>
      </c>
      <c r="C15" s="78" t="s">
        <v>58</v>
      </c>
      <c r="D15" s="55" t="s">
        <v>491</v>
      </c>
      <c r="E15" s="51" t="s">
        <v>492</v>
      </c>
      <c r="F15" s="22"/>
      <c r="G15" s="22"/>
      <c r="H15" s="22"/>
      <c r="I15" s="22"/>
      <c r="J15" s="22"/>
      <c r="K15" s="3">
        <f t="shared" si="3"/>
        <v>0</v>
      </c>
      <c r="L15" s="3" t="str">
        <f t="shared" si="4"/>
        <v>0</v>
      </c>
      <c r="M15" s="3" t="str">
        <f t="shared" si="5"/>
        <v>ไม่ผ่าน</v>
      </c>
    </row>
    <row r="16" spans="1:13" s="24" customFormat="1" ht="15.75" customHeight="1" x14ac:dyDescent="0.4">
      <c r="A16" s="46">
        <v>12</v>
      </c>
      <c r="B16" s="89">
        <v>13640</v>
      </c>
      <c r="C16" s="78" t="s">
        <v>58</v>
      </c>
      <c r="D16" s="55" t="s">
        <v>493</v>
      </c>
      <c r="E16" s="51" t="s">
        <v>494</v>
      </c>
      <c r="F16" s="22"/>
      <c r="G16" s="22"/>
      <c r="H16" s="22"/>
      <c r="I16" s="22"/>
      <c r="J16" s="22"/>
      <c r="K16" s="3">
        <f t="shared" si="3"/>
        <v>0</v>
      </c>
      <c r="L16" s="3" t="str">
        <f t="shared" si="4"/>
        <v>0</v>
      </c>
      <c r="M16" s="3" t="str">
        <f t="shared" si="5"/>
        <v>ไม่ผ่าน</v>
      </c>
    </row>
    <row r="17" spans="1:13" s="24" customFormat="1" ht="15.75" customHeight="1" x14ac:dyDescent="0.4">
      <c r="A17" s="46">
        <v>13</v>
      </c>
      <c r="B17" s="89">
        <v>13641</v>
      </c>
      <c r="C17" s="78" t="s">
        <v>58</v>
      </c>
      <c r="D17" s="55" t="s">
        <v>495</v>
      </c>
      <c r="E17" s="51" t="s">
        <v>111</v>
      </c>
      <c r="F17" s="22"/>
      <c r="G17" s="22"/>
      <c r="H17" s="22"/>
      <c r="I17" s="22"/>
      <c r="J17" s="22"/>
      <c r="K17" s="3">
        <f t="shared" si="3"/>
        <v>0</v>
      </c>
      <c r="L17" s="3" t="str">
        <f t="shared" si="4"/>
        <v>0</v>
      </c>
      <c r="M17" s="3" t="str">
        <f t="shared" si="5"/>
        <v>ไม่ผ่าน</v>
      </c>
    </row>
    <row r="18" spans="1:13" s="24" customFormat="1" ht="15.75" customHeight="1" x14ac:dyDescent="0.4">
      <c r="A18" s="46">
        <v>14</v>
      </c>
      <c r="B18" s="89">
        <v>13643</v>
      </c>
      <c r="C18" s="78" t="s">
        <v>58</v>
      </c>
      <c r="D18" s="55" t="s">
        <v>496</v>
      </c>
      <c r="E18" s="51" t="s">
        <v>497</v>
      </c>
      <c r="F18" s="22"/>
      <c r="G18" s="22"/>
      <c r="H18" s="22"/>
      <c r="I18" s="22"/>
      <c r="J18" s="22"/>
      <c r="K18" s="3">
        <f t="shared" si="3"/>
        <v>0</v>
      </c>
      <c r="L18" s="3" t="str">
        <f t="shared" si="4"/>
        <v>0</v>
      </c>
      <c r="M18" s="3" t="str">
        <f t="shared" si="5"/>
        <v>ไม่ผ่าน</v>
      </c>
    </row>
    <row r="19" spans="1:13" s="24" customFormat="1" ht="15.75" customHeight="1" x14ac:dyDescent="0.4">
      <c r="A19" s="46">
        <v>15</v>
      </c>
      <c r="B19" s="89">
        <v>13644</v>
      </c>
      <c r="C19" s="78" t="s">
        <v>58</v>
      </c>
      <c r="D19" s="55" t="s">
        <v>498</v>
      </c>
      <c r="E19" s="51" t="s">
        <v>499</v>
      </c>
      <c r="F19" s="22"/>
      <c r="G19" s="22"/>
      <c r="H19" s="22"/>
      <c r="I19" s="22"/>
      <c r="J19" s="22"/>
      <c r="K19" s="3">
        <f t="shared" ref="K19:K30" si="6">SUM(F19,G19,H19,I19,J19)</f>
        <v>0</v>
      </c>
      <c r="L19" s="3" t="str">
        <f t="shared" ref="L19:L30" si="7">IF(K19&lt;=3,"0",IF(K19&lt;=7,"1",IF(K19&lt;=11,"2",IF(K19&gt;=12,"3"))))</f>
        <v>0</v>
      </c>
      <c r="M19" s="3" t="str">
        <f t="shared" ref="M19:M30" si="8">IF(K19&lt;=3,"ไม่ผ่าน",IF(K19&lt;=7,"ผ่าน",IF(K19&lt;=11,"ดี",IF(K19&gt;=12,"ดีเยี่ยม"))))</f>
        <v>ไม่ผ่าน</v>
      </c>
    </row>
    <row r="20" spans="1:13" s="24" customFormat="1" ht="15.75" customHeight="1" x14ac:dyDescent="0.4">
      <c r="A20" s="46">
        <v>16</v>
      </c>
      <c r="B20" s="89">
        <v>13645</v>
      </c>
      <c r="C20" s="78" t="s">
        <v>58</v>
      </c>
      <c r="D20" s="55" t="s">
        <v>500</v>
      </c>
      <c r="E20" s="51" t="s">
        <v>501</v>
      </c>
      <c r="F20" s="22"/>
      <c r="G20" s="22"/>
      <c r="H20" s="22"/>
      <c r="I20" s="22"/>
      <c r="J20" s="22"/>
      <c r="K20" s="3">
        <f t="shared" si="6"/>
        <v>0</v>
      </c>
      <c r="L20" s="3" t="str">
        <f t="shared" si="7"/>
        <v>0</v>
      </c>
      <c r="M20" s="3" t="str">
        <f t="shared" si="8"/>
        <v>ไม่ผ่าน</v>
      </c>
    </row>
    <row r="21" spans="1:13" s="24" customFormat="1" ht="15.75" customHeight="1" x14ac:dyDescent="0.4">
      <c r="A21" s="46">
        <v>17</v>
      </c>
      <c r="B21" s="89">
        <v>13647</v>
      </c>
      <c r="C21" s="78" t="s">
        <v>58</v>
      </c>
      <c r="D21" s="55" t="s">
        <v>502</v>
      </c>
      <c r="E21" s="51" t="s">
        <v>503</v>
      </c>
      <c r="F21" s="22"/>
      <c r="G21" s="22"/>
      <c r="H21" s="22"/>
      <c r="I21" s="22"/>
      <c r="J21" s="22"/>
      <c r="K21" s="3">
        <f t="shared" si="6"/>
        <v>0</v>
      </c>
      <c r="L21" s="3" t="str">
        <f t="shared" si="7"/>
        <v>0</v>
      </c>
      <c r="M21" s="3" t="str">
        <f t="shared" si="8"/>
        <v>ไม่ผ่าน</v>
      </c>
    </row>
    <row r="22" spans="1:13" s="24" customFormat="1" ht="15.75" customHeight="1" x14ac:dyDescent="0.4">
      <c r="A22" s="46">
        <v>18</v>
      </c>
      <c r="B22" s="89">
        <v>13649</v>
      </c>
      <c r="C22" s="78" t="s">
        <v>58</v>
      </c>
      <c r="D22" s="55" t="s">
        <v>504</v>
      </c>
      <c r="E22" s="51" t="s">
        <v>505</v>
      </c>
      <c r="F22" s="22"/>
      <c r="G22" s="22"/>
      <c r="H22" s="22"/>
      <c r="I22" s="22"/>
      <c r="J22" s="22"/>
      <c r="K22" s="3">
        <f t="shared" si="6"/>
        <v>0</v>
      </c>
      <c r="L22" s="3" t="str">
        <f t="shared" si="7"/>
        <v>0</v>
      </c>
      <c r="M22" s="3" t="str">
        <f t="shared" si="8"/>
        <v>ไม่ผ่าน</v>
      </c>
    </row>
    <row r="23" spans="1:13" s="24" customFormat="1" ht="15.75" customHeight="1" x14ac:dyDescent="0.4">
      <c r="A23" s="46">
        <v>19</v>
      </c>
      <c r="B23" s="89">
        <v>13650</v>
      </c>
      <c r="C23" s="78" t="s">
        <v>58</v>
      </c>
      <c r="D23" s="55" t="s">
        <v>506</v>
      </c>
      <c r="E23" s="51" t="s">
        <v>507</v>
      </c>
      <c r="F23" s="22"/>
      <c r="G23" s="22"/>
      <c r="H23" s="22"/>
      <c r="I23" s="22"/>
      <c r="J23" s="22"/>
      <c r="K23" s="3">
        <f t="shared" si="6"/>
        <v>0</v>
      </c>
      <c r="L23" s="3" t="str">
        <f t="shared" si="7"/>
        <v>0</v>
      </c>
      <c r="M23" s="3" t="str">
        <f t="shared" si="8"/>
        <v>ไม่ผ่าน</v>
      </c>
    </row>
    <row r="24" spans="1:13" s="24" customFormat="1" ht="15.75" customHeight="1" x14ac:dyDescent="0.4">
      <c r="A24" s="46">
        <v>20</v>
      </c>
      <c r="B24" s="89">
        <v>13652</v>
      </c>
      <c r="C24" s="78" t="s">
        <v>58</v>
      </c>
      <c r="D24" s="55" t="s">
        <v>508</v>
      </c>
      <c r="E24" s="51" t="s">
        <v>509</v>
      </c>
      <c r="F24" s="22"/>
      <c r="G24" s="22"/>
      <c r="H24" s="22"/>
      <c r="I24" s="22"/>
      <c r="J24" s="22"/>
      <c r="K24" s="3">
        <f t="shared" si="6"/>
        <v>0</v>
      </c>
      <c r="L24" s="3" t="str">
        <f t="shared" si="7"/>
        <v>0</v>
      </c>
      <c r="M24" s="3" t="str">
        <f t="shared" si="8"/>
        <v>ไม่ผ่าน</v>
      </c>
    </row>
    <row r="25" spans="1:13" s="24" customFormat="1" ht="15.75" customHeight="1" x14ac:dyDescent="0.4">
      <c r="A25" s="46">
        <v>21</v>
      </c>
      <c r="B25" s="89">
        <v>13653</v>
      </c>
      <c r="C25" s="78" t="s">
        <v>58</v>
      </c>
      <c r="D25" s="55" t="s">
        <v>510</v>
      </c>
      <c r="E25" s="51" t="s">
        <v>511</v>
      </c>
      <c r="F25" s="22"/>
      <c r="G25" s="22"/>
      <c r="H25" s="22"/>
      <c r="I25" s="22"/>
      <c r="J25" s="22"/>
      <c r="K25" s="3">
        <f t="shared" si="6"/>
        <v>0</v>
      </c>
      <c r="L25" s="3" t="str">
        <f t="shared" si="7"/>
        <v>0</v>
      </c>
      <c r="M25" s="3" t="str">
        <f t="shared" si="8"/>
        <v>ไม่ผ่าน</v>
      </c>
    </row>
    <row r="26" spans="1:13" s="24" customFormat="1" ht="15.75" customHeight="1" x14ac:dyDescent="0.4">
      <c r="A26" s="46">
        <v>22</v>
      </c>
      <c r="B26" s="89">
        <v>13654</v>
      </c>
      <c r="C26" s="78" t="s">
        <v>58</v>
      </c>
      <c r="D26" s="55" t="s">
        <v>512</v>
      </c>
      <c r="E26" s="51" t="s">
        <v>511</v>
      </c>
      <c r="F26" s="22"/>
      <c r="G26" s="22"/>
      <c r="H26" s="22"/>
      <c r="I26" s="22"/>
      <c r="J26" s="22"/>
      <c r="K26" s="3">
        <f t="shared" si="6"/>
        <v>0</v>
      </c>
      <c r="L26" s="3" t="str">
        <f t="shared" si="7"/>
        <v>0</v>
      </c>
      <c r="M26" s="3" t="str">
        <f t="shared" si="8"/>
        <v>ไม่ผ่าน</v>
      </c>
    </row>
    <row r="27" spans="1:13" s="24" customFormat="1" ht="15.75" customHeight="1" x14ac:dyDescent="0.4">
      <c r="A27" s="46">
        <v>23</v>
      </c>
      <c r="B27" s="89">
        <v>13655</v>
      </c>
      <c r="C27" s="78" t="s">
        <v>58</v>
      </c>
      <c r="D27" s="55" t="s">
        <v>513</v>
      </c>
      <c r="E27" s="51" t="s">
        <v>514</v>
      </c>
      <c r="F27" s="22"/>
      <c r="G27" s="22"/>
      <c r="H27" s="22"/>
      <c r="I27" s="22"/>
      <c r="J27" s="22"/>
      <c r="K27" s="3">
        <f t="shared" si="6"/>
        <v>0</v>
      </c>
      <c r="L27" s="3" t="str">
        <f t="shared" si="7"/>
        <v>0</v>
      </c>
      <c r="M27" s="3" t="str">
        <f t="shared" si="8"/>
        <v>ไม่ผ่าน</v>
      </c>
    </row>
    <row r="28" spans="1:13" s="24" customFormat="1" ht="15.75" customHeight="1" x14ac:dyDescent="0.4">
      <c r="A28" s="46">
        <v>24</v>
      </c>
      <c r="B28" s="89">
        <v>13658</v>
      </c>
      <c r="C28" s="78" t="s">
        <v>515</v>
      </c>
      <c r="D28" s="55" t="s">
        <v>516</v>
      </c>
      <c r="E28" s="51" t="s">
        <v>517</v>
      </c>
      <c r="F28" s="22"/>
      <c r="G28" s="22"/>
      <c r="H28" s="22"/>
      <c r="I28" s="22"/>
      <c r="J28" s="22"/>
      <c r="K28" s="3">
        <f t="shared" si="6"/>
        <v>0</v>
      </c>
      <c r="L28" s="3" t="str">
        <f t="shared" si="7"/>
        <v>0</v>
      </c>
      <c r="M28" s="3" t="str">
        <f t="shared" si="8"/>
        <v>ไม่ผ่าน</v>
      </c>
    </row>
    <row r="29" spans="1:13" s="24" customFormat="1" ht="15.75" customHeight="1" x14ac:dyDescent="0.4">
      <c r="A29" s="46">
        <v>25</v>
      </c>
      <c r="B29" s="89">
        <v>13659</v>
      </c>
      <c r="C29" s="78" t="s">
        <v>58</v>
      </c>
      <c r="D29" s="55" t="s">
        <v>518</v>
      </c>
      <c r="E29" s="51" t="s">
        <v>519</v>
      </c>
      <c r="F29" s="22"/>
      <c r="G29" s="22"/>
      <c r="H29" s="22"/>
      <c r="I29" s="22"/>
      <c r="J29" s="22"/>
      <c r="K29" s="3">
        <f t="shared" si="6"/>
        <v>0</v>
      </c>
      <c r="L29" s="3" t="str">
        <f t="shared" si="7"/>
        <v>0</v>
      </c>
      <c r="M29" s="3" t="str">
        <f t="shared" si="8"/>
        <v>ไม่ผ่าน</v>
      </c>
    </row>
    <row r="30" spans="1:13" s="24" customFormat="1" ht="15.75" customHeight="1" x14ac:dyDescent="0.4">
      <c r="A30" s="46">
        <v>26</v>
      </c>
      <c r="B30" s="89">
        <v>13660</v>
      </c>
      <c r="C30" s="78" t="s">
        <v>58</v>
      </c>
      <c r="D30" s="55" t="s">
        <v>520</v>
      </c>
      <c r="E30" s="51" t="s">
        <v>521</v>
      </c>
      <c r="F30" s="22"/>
      <c r="G30" s="22"/>
      <c r="H30" s="22"/>
      <c r="I30" s="22"/>
      <c r="J30" s="22"/>
      <c r="K30" s="3">
        <f t="shared" si="6"/>
        <v>0</v>
      </c>
      <c r="L30" s="3" t="str">
        <f t="shared" si="7"/>
        <v>0</v>
      </c>
      <c r="M30" s="3" t="str">
        <f t="shared" si="8"/>
        <v>ไม่ผ่าน</v>
      </c>
    </row>
    <row r="31" spans="1:13" s="24" customFormat="1" ht="15.75" customHeight="1" x14ac:dyDescent="0.4">
      <c r="A31" s="46"/>
      <c r="B31" s="46"/>
      <c r="C31" s="41"/>
      <c r="D31" s="55"/>
      <c r="E31" s="51"/>
      <c r="F31" s="22"/>
      <c r="G31" s="22"/>
      <c r="H31" s="22"/>
      <c r="I31" s="22"/>
      <c r="J31" s="22"/>
      <c r="K31" s="3"/>
      <c r="L31" s="3"/>
      <c r="M31" s="3"/>
    </row>
    <row r="32" spans="1:13" s="24" customFormat="1" ht="16.5" customHeight="1" x14ac:dyDescent="0.45">
      <c r="A32" s="31"/>
      <c r="B32" s="31"/>
      <c r="C32" s="31"/>
      <c r="D32" s="36"/>
      <c r="E32" s="37"/>
      <c r="F32" s="114">
        <f>COUNTIF(L5:L31,3)</f>
        <v>0</v>
      </c>
      <c r="G32" s="114">
        <f>COUNTIF(L5:L31,2)</f>
        <v>0</v>
      </c>
      <c r="H32" s="114">
        <f>COUNTIF(L5:L31,1)</f>
        <v>0</v>
      </c>
      <c r="I32" s="114">
        <f>COUNTIF(L5:L31,0)</f>
        <v>26</v>
      </c>
      <c r="J32" s="32"/>
      <c r="K32" s="33"/>
      <c r="L32" s="33"/>
      <c r="M32" s="33"/>
    </row>
    <row r="33" spans="2:13" s="38" customFormat="1" ht="16.5" customHeight="1" x14ac:dyDescent="0.25">
      <c r="B33" s="39" t="s">
        <v>2</v>
      </c>
      <c r="C33" s="39"/>
      <c r="D33" s="39"/>
      <c r="E33" s="39"/>
      <c r="F33" s="74"/>
      <c r="G33" s="74"/>
      <c r="H33" s="74"/>
      <c r="I33" s="74"/>
      <c r="J33" s="74"/>
      <c r="K33" s="39"/>
      <c r="L33" s="39"/>
    </row>
    <row r="34" spans="2:13" s="38" customFormat="1" ht="16.5" customHeight="1" x14ac:dyDescent="0.25">
      <c r="B34" s="39" t="s">
        <v>13</v>
      </c>
      <c r="C34" s="39"/>
      <c r="D34" s="39"/>
      <c r="E34" s="77">
        <f>(F32*100)/16</f>
        <v>0</v>
      </c>
      <c r="F34" s="77">
        <f>(F32*100)/26</f>
        <v>0</v>
      </c>
      <c r="G34" s="75"/>
      <c r="H34" s="74" t="s">
        <v>18</v>
      </c>
      <c r="I34" s="74"/>
      <c r="J34" s="74"/>
      <c r="K34" s="74"/>
      <c r="L34" s="39"/>
      <c r="M34" s="77">
        <f>(H32*100)/26</f>
        <v>0</v>
      </c>
    </row>
    <row r="35" spans="2:13" s="38" customFormat="1" ht="16.5" customHeight="1" x14ac:dyDescent="0.25">
      <c r="B35" s="39" t="s">
        <v>14</v>
      </c>
      <c r="C35" s="39"/>
      <c r="D35" s="39"/>
      <c r="E35" s="77">
        <f>(G32*100)/16</f>
        <v>0</v>
      </c>
      <c r="F35" s="77">
        <f>(G32*100)/26</f>
        <v>0</v>
      </c>
      <c r="G35" s="75"/>
      <c r="H35" s="74" t="s">
        <v>19</v>
      </c>
      <c r="I35" s="74"/>
      <c r="J35" s="74"/>
      <c r="K35" s="74"/>
      <c r="L35" s="39"/>
      <c r="M35" s="77">
        <f>(I32*100)/26</f>
        <v>100</v>
      </c>
    </row>
    <row r="36" spans="2:13" s="38" customFormat="1" ht="16.5" customHeight="1" x14ac:dyDescent="0.25">
      <c r="B36" s="39" t="s">
        <v>15</v>
      </c>
      <c r="C36" s="39"/>
      <c r="D36" s="39"/>
      <c r="E36" s="39"/>
      <c r="F36" s="74"/>
      <c r="G36" s="74"/>
      <c r="H36" s="39" t="s">
        <v>20</v>
      </c>
      <c r="I36" s="39"/>
      <c r="J36" s="74"/>
      <c r="K36" s="39"/>
      <c r="L36" s="39"/>
    </row>
    <row r="37" spans="2:13" s="38" customFormat="1" ht="16.5" customHeight="1" x14ac:dyDescent="0.25">
      <c r="B37" s="39" t="s">
        <v>16</v>
      </c>
      <c r="C37" s="39"/>
      <c r="D37" s="39"/>
      <c r="E37" s="39"/>
      <c r="F37" s="74"/>
      <c r="G37" s="74"/>
      <c r="H37" s="39" t="s">
        <v>22</v>
      </c>
      <c r="I37" s="39"/>
      <c r="J37" s="74"/>
      <c r="K37" s="39"/>
      <c r="L37" s="39"/>
    </row>
    <row r="38" spans="2:13" s="38" customFormat="1" ht="16.5" customHeight="1" x14ac:dyDescent="0.25">
      <c r="B38" s="39" t="s">
        <v>17</v>
      </c>
      <c r="C38" s="39"/>
      <c r="D38" s="39"/>
      <c r="E38" s="39"/>
      <c r="F38" s="74"/>
      <c r="G38" s="74"/>
      <c r="H38" s="39" t="s">
        <v>21</v>
      </c>
      <c r="I38" s="39"/>
      <c r="J38" s="74"/>
      <c r="K38" s="39"/>
      <c r="L38" s="39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601</vt:lpstr>
      <vt:lpstr>602</vt:lpstr>
      <vt:lpstr>603</vt:lpstr>
      <vt:lpstr>604</vt:lpstr>
      <vt:lpstr>605</vt:lpstr>
      <vt:lpstr>606</vt:lpstr>
      <vt:lpstr>607</vt:lpstr>
      <vt:lpstr>608</vt:lpstr>
      <vt:lpstr>609</vt:lpstr>
      <vt:lpstr>610</vt:lpstr>
      <vt:lpstr>611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2020-10-26T02:18:15Z</dcterms:modified>
</cp:coreProperties>
</file>