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/>
  </bookViews>
  <sheets>
    <sheet name="201" sheetId="4" r:id="rId1"/>
    <sheet name="202" sheetId="5" r:id="rId2"/>
    <sheet name="203" sheetId="6" r:id="rId3"/>
    <sheet name="204" sheetId="7" r:id="rId4"/>
    <sheet name="205" sheetId="8" r:id="rId5"/>
    <sheet name="206" sheetId="9" r:id="rId6"/>
    <sheet name="207" sheetId="10" r:id="rId7"/>
    <sheet name="208" sheetId="11" r:id="rId8"/>
    <sheet name="209" sheetId="12" r:id="rId9"/>
    <sheet name="210" sheetId="13" r:id="rId10"/>
    <sheet name="211" sheetId="14" r:id="rId11"/>
  </sheets>
  <calcPr calcId="181029"/>
</workbook>
</file>

<file path=xl/calcChain.xml><?xml version="1.0" encoding="utf-8"?>
<calcChain xmlns="http://schemas.openxmlformats.org/spreadsheetml/2006/main">
  <c r="K36" i="9" l="1"/>
  <c r="L36" i="9"/>
  <c r="M36" i="9"/>
  <c r="K34" i="12"/>
  <c r="M34" i="12"/>
  <c r="L34" i="12"/>
  <c r="K35" i="12"/>
  <c r="L35" i="12"/>
  <c r="K36" i="12"/>
  <c r="L36" i="12"/>
  <c r="M36" i="12"/>
  <c r="K37" i="12"/>
  <c r="L37" i="12"/>
  <c r="M37" i="12"/>
  <c r="K33" i="11"/>
  <c r="L33" i="11"/>
  <c r="M33" i="11"/>
  <c r="K34" i="11"/>
  <c r="L34" i="11"/>
  <c r="M34" i="11"/>
  <c r="K35" i="11"/>
  <c r="M35" i="11"/>
  <c r="L35" i="11"/>
  <c r="K36" i="11"/>
  <c r="L36" i="11"/>
  <c r="M36" i="11"/>
  <c r="K37" i="11"/>
  <c r="L37" i="11"/>
  <c r="K35" i="9"/>
  <c r="L35" i="9"/>
  <c r="K37" i="9"/>
  <c r="L37" i="9"/>
  <c r="M37" i="9"/>
  <c r="K22" i="7"/>
  <c r="M22" i="7"/>
  <c r="L22" i="7"/>
  <c r="K23" i="7"/>
  <c r="L23" i="7"/>
  <c r="K24" i="7"/>
  <c r="L24" i="7"/>
  <c r="M24" i="7"/>
  <c r="K25" i="7"/>
  <c r="M25" i="7"/>
  <c r="L25" i="7"/>
  <c r="K26" i="7"/>
  <c r="L26" i="7"/>
  <c r="M26" i="7"/>
  <c r="K27" i="7"/>
  <c r="L27" i="7"/>
  <c r="K28" i="7"/>
  <c r="M28" i="7"/>
  <c r="L28" i="7"/>
  <c r="K29" i="7"/>
  <c r="L29" i="7"/>
  <c r="M29" i="7"/>
  <c r="K30" i="7"/>
  <c r="M30" i="7"/>
  <c r="L30" i="7"/>
  <c r="K31" i="7"/>
  <c r="L31" i="7"/>
  <c r="K8" i="6"/>
  <c r="L8" i="6"/>
  <c r="M8" i="6"/>
  <c r="K9" i="6"/>
  <c r="M9" i="6"/>
  <c r="L9" i="6"/>
  <c r="K10" i="6"/>
  <c r="K26" i="6"/>
  <c r="L26" i="6"/>
  <c r="M26" i="6"/>
  <c r="K27" i="6"/>
  <c r="L27" i="6"/>
  <c r="K28" i="6"/>
  <c r="L28" i="6"/>
  <c r="M28" i="6"/>
  <c r="K29" i="6"/>
  <c r="L29" i="6"/>
  <c r="M29" i="6"/>
  <c r="K30" i="6"/>
  <c r="M30" i="6"/>
  <c r="L30" i="6"/>
  <c r="K31" i="6"/>
  <c r="L31" i="6"/>
  <c r="M31" i="6"/>
  <c r="K32" i="6"/>
  <c r="M32" i="6"/>
  <c r="L32" i="6"/>
  <c r="K33" i="6"/>
  <c r="K10" i="5"/>
  <c r="L10" i="5"/>
  <c r="M10" i="5"/>
  <c r="K11" i="5"/>
  <c r="K12" i="5"/>
  <c r="L12" i="5"/>
  <c r="M12" i="5"/>
  <c r="K13" i="5"/>
  <c r="M13" i="5"/>
  <c r="L13" i="5"/>
  <c r="K14" i="5"/>
  <c r="K23" i="4"/>
  <c r="L23" i="4"/>
  <c r="M23" i="4"/>
  <c r="K24" i="4"/>
  <c r="M24" i="4"/>
  <c r="L24" i="4"/>
  <c r="K25" i="4"/>
  <c r="L25" i="4"/>
  <c r="M25" i="4"/>
  <c r="K26" i="4"/>
  <c r="M26" i="4"/>
  <c r="L26" i="4"/>
  <c r="K27" i="4"/>
  <c r="K28" i="4"/>
  <c r="L28" i="4"/>
  <c r="M28" i="4"/>
  <c r="K29" i="4"/>
  <c r="L29" i="4"/>
  <c r="M29" i="4"/>
  <c r="K30" i="4"/>
  <c r="L30" i="4"/>
  <c r="M30" i="4"/>
  <c r="K21" i="9"/>
  <c r="L21" i="9"/>
  <c r="M21" i="9"/>
  <c r="K22" i="9"/>
  <c r="M22" i="9"/>
  <c r="L22" i="9"/>
  <c r="K23" i="9"/>
  <c r="L23" i="9"/>
  <c r="M23" i="9"/>
  <c r="K24" i="9"/>
  <c r="M24" i="9"/>
  <c r="L24" i="9"/>
  <c r="K25" i="9"/>
  <c r="K26" i="9"/>
  <c r="L26" i="9"/>
  <c r="M26" i="9"/>
  <c r="K33" i="12"/>
  <c r="L33" i="12"/>
  <c r="M33" i="12"/>
  <c r="K27" i="12"/>
  <c r="M27" i="12"/>
  <c r="L27" i="12"/>
  <c r="K28" i="12"/>
  <c r="K29" i="12"/>
  <c r="L29" i="12"/>
  <c r="M29" i="12"/>
  <c r="K30" i="12"/>
  <c r="L30" i="12"/>
  <c r="K31" i="12"/>
  <c r="L31" i="12"/>
  <c r="M31" i="12"/>
  <c r="K32" i="12"/>
  <c r="L32" i="12"/>
  <c r="M32" i="12"/>
  <c r="K7" i="12"/>
  <c r="L7" i="12"/>
  <c r="K8" i="12"/>
  <c r="L8" i="12"/>
  <c r="M8" i="12"/>
  <c r="K9" i="12"/>
  <c r="L9" i="12"/>
  <c r="M9" i="12"/>
  <c r="K10" i="12"/>
  <c r="L10" i="12"/>
  <c r="M10" i="12"/>
  <c r="K11" i="12"/>
  <c r="L11" i="12"/>
  <c r="M11" i="12"/>
  <c r="K12" i="12"/>
  <c r="M12" i="12"/>
  <c r="L12" i="12"/>
  <c r="K13" i="12"/>
  <c r="K14" i="12"/>
  <c r="L14" i="12"/>
  <c r="M14" i="12"/>
  <c r="K15" i="12"/>
  <c r="L15" i="12"/>
  <c r="K16" i="12"/>
  <c r="L16" i="12"/>
  <c r="M16" i="12"/>
  <c r="K17" i="12"/>
  <c r="L17" i="12"/>
  <c r="M17" i="12"/>
  <c r="K18" i="12"/>
  <c r="L18" i="12"/>
  <c r="M18" i="12"/>
  <c r="K19" i="12"/>
  <c r="L19" i="12"/>
  <c r="M19" i="12"/>
  <c r="K20" i="12"/>
  <c r="M20" i="12"/>
  <c r="L20" i="12"/>
  <c r="K21" i="12"/>
  <c r="K22" i="12"/>
  <c r="L22" i="12"/>
  <c r="K23" i="12"/>
  <c r="L23" i="12"/>
  <c r="M23" i="12"/>
  <c r="K24" i="12"/>
  <c r="L24" i="12"/>
  <c r="M24" i="12"/>
  <c r="K25" i="12"/>
  <c r="L25" i="12"/>
  <c r="M25" i="12"/>
  <c r="K26" i="12"/>
  <c r="L26" i="12"/>
  <c r="M26" i="12"/>
  <c r="K8" i="11"/>
  <c r="L8" i="11"/>
  <c r="M8" i="11"/>
  <c r="K30" i="10"/>
  <c r="L30" i="10"/>
  <c r="M30" i="10"/>
  <c r="K31" i="10"/>
  <c r="L31" i="10"/>
  <c r="M31" i="10"/>
  <c r="K32" i="10"/>
  <c r="M32" i="10"/>
  <c r="K33" i="10"/>
  <c r="L33" i="10"/>
  <c r="M33" i="10"/>
  <c r="K34" i="10"/>
  <c r="L34" i="10"/>
  <c r="K35" i="10"/>
  <c r="K36" i="10"/>
  <c r="L36" i="10"/>
  <c r="M36" i="10"/>
  <c r="K37" i="10"/>
  <c r="L37" i="10"/>
  <c r="M37" i="10"/>
  <c r="K7" i="10"/>
  <c r="L7" i="10"/>
  <c r="M7" i="10"/>
  <c r="K8" i="10"/>
  <c r="L8" i="10"/>
  <c r="M8" i="10"/>
  <c r="K9" i="10"/>
  <c r="M9" i="10"/>
  <c r="L9" i="10"/>
  <c r="K10" i="10"/>
  <c r="L10" i="10"/>
  <c r="M10" i="10"/>
  <c r="K11" i="10"/>
  <c r="L11" i="10"/>
  <c r="M11" i="10"/>
  <c r="K12" i="10"/>
  <c r="K13" i="10"/>
  <c r="L13" i="10"/>
  <c r="M13" i="10"/>
  <c r="K14" i="10"/>
  <c r="L14" i="10"/>
  <c r="M14" i="10"/>
  <c r="K15" i="10"/>
  <c r="L15" i="10"/>
  <c r="M15" i="10"/>
  <c r="K16" i="10"/>
  <c r="L16" i="10"/>
  <c r="M16" i="10"/>
  <c r="K17" i="10"/>
  <c r="M17" i="10"/>
  <c r="K18" i="10"/>
  <c r="L18" i="10"/>
  <c r="M18" i="10"/>
  <c r="K19" i="10"/>
  <c r="L19" i="10"/>
  <c r="K20" i="10"/>
  <c r="K21" i="10"/>
  <c r="L21" i="10"/>
  <c r="M21" i="10"/>
  <c r="K22" i="10"/>
  <c r="L22" i="10"/>
  <c r="M22" i="10"/>
  <c r="K23" i="10"/>
  <c r="L23" i="10"/>
  <c r="M23" i="10"/>
  <c r="K24" i="10"/>
  <c r="L24" i="10"/>
  <c r="M24" i="10"/>
  <c r="K25" i="10"/>
  <c r="M25" i="10"/>
  <c r="L25" i="10"/>
  <c r="K26" i="10"/>
  <c r="L26" i="10"/>
  <c r="M26" i="10"/>
  <c r="K27" i="10"/>
  <c r="L27" i="10"/>
  <c r="M27" i="10"/>
  <c r="K28" i="10"/>
  <c r="K29" i="10"/>
  <c r="L29" i="10"/>
  <c r="M29" i="10"/>
  <c r="K6" i="7"/>
  <c r="L6" i="7"/>
  <c r="M6" i="7"/>
  <c r="K15" i="5"/>
  <c r="L15" i="5"/>
  <c r="M15" i="5"/>
  <c r="K16" i="5"/>
  <c r="L16" i="5"/>
  <c r="M16" i="5"/>
  <c r="K17" i="5"/>
  <c r="M17" i="5"/>
  <c r="K18" i="5"/>
  <c r="L18" i="5"/>
  <c r="M18" i="5"/>
  <c r="K19" i="5"/>
  <c r="L19" i="5"/>
  <c r="K20" i="5"/>
  <c r="K21" i="5"/>
  <c r="L21" i="5"/>
  <c r="M21" i="5"/>
  <c r="K22" i="5"/>
  <c r="L22" i="5"/>
  <c r="M22" i="5"/>
  <c r="K23" i="5"/>
  <c r="L23" i="5"/>
  <c r="M23" i="5"/>
  <c r="K24" i="5"/>
  <c r="L24" i="5"/>
  <c r="M24" i="5"/>
  <c r="K25" i="5"/>
  <c r="M25" i="5"/>
  <c r="L25" i="5"/>
  <c r="K26" i="5"/>
  <c r="L26" i="5"/>
  <c r="M26" i="5"/>
  <c r="K27" i="5"/>
  <c r="L27" i="5"/>
  <c r="M27" i="5"/>
  <c r="K28" i="5"/>
  <c r="K29" i="5"/>
  <c r="L29" i="5"/>
  <c r="M29" i="5"/>
  <c r="K30" i="5"/>
  <c r="L30" i="5"/>
  <c r="M30" i="5"/>
  <c r="K31" i="5"/>
  <c r="L31" i="5"/>
  <c r="M31" i="5"/>
  <c r="K32" i="5"/>
  <c r="L32" i="5"/>
  <c r="M32" i="5"/>
  <c r="K33" i="5"/>
  <c r="M33" i="5"/>
  <c r="K34" i="5"/>
  <c r="L34" i="5"/>
  <c r="M34" i="5"/>
  <c r="K35" i="5"/>
  <c r="L35" i="5"/>
  <c r="M35" i="5"/>
  <c r="K36" i="5"/>
  <c r="M36" i="5"/>
  <c r="L36" i="5"/>
  <c r="K37" i="5"/>
  <c r="L37" i="5"/>
  <c r="M37" i="5"/>
  <c r="K8" i="5"/>
  <c r="M8" i="5"/>
  <c r="L8" i="5"/>
  <c r="K9" i="5"/>
  <c r="K6" i="5"/>
  <c r="L6" i="5"/>
  <c r="M6" i="5"/>
  <c r="K7" i="5"/>
  <c r="L7" i="5"/>
  <c r="M7" i="5"/>
  <c r="L24" i="14"/>
  <c r="L10" i="14"/>
  <c r="L34" i="9"/>
  <c r="K32" i="13"/>
  <c r="M32" i="13"/>
  <c r="K33" i="13"/>
  <c r="M33" i="13"/>
  <c r="K12" i="11"/>
  <c r="M12" i="11"/>
  <c r="K5" i="9"/>
  <c r="M5" i="9"/>
  <c r="K14" i="9"/>
  <c r="L14" i="9"/>
  <c r="M14" i="9"/>
  <c r="K10" i="9"/>
  <c r="M10" i="9"/>
  <c r="K19" i="8"/>
  <c r="M19" i="8"/>
  <c r="K9" i="8"/>
  <c r="M9" i="8"/>
  <c r="K7" i="7"/>
  <c r="M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4" i="6"/>
  <c r="M24" i="6"/>
  <c r="K15" i="6"/>
  <c r="M15" i="6"/>
  <c r="K7" i="6"/>
  <c r="M7" i="6"/>
  <c r="K25" i="6"/>
  <c r="M25" i="6"/>
  <c r="K27" i="14"/>
  <c r="L27" i="14"/>
  <c r="K28" i="14"/>
  <c r="M28" i="14"/>
  <c r="K29" i="14"/>
  <c r="M29" i="14"/>
  <c r="K30" i="14"/>
  <c r="M30" i="14"/>
  <c r="K27" i="13"/>
  <c r="M27" i="13"/>
  <c r="K28" i="13"/>
  <c r="M28" i="13"/>
  <c r="K29" i="13"/>
  <c r="M29" i="13"/>
  <c r="K30" i="13"/>
  <c r="L30" i="13"/>
  <c r="K31" i="13"/>
  <c r="M31" i="13"/>
  <c r="K27" i="11"/>
  <c r="K28" i="11"/>
  <c r="M28" i="11"/>
  <c r="K29" i="11"/>
  <c r="L29" i="11"/>
  <c r="K30" i="11"/>
  <c r="M30" i="11"/>
  <c r="K31" i="11"/>
  <c r="L31" i="11"/>
  <c r="M31" i="11"/>
  <c r="K32" i="11"/>
  <c r="M32" i="11"/>
  <c r="K38" i="11"/>
  <c r="M38" i="11"/>
  <c r="K33" i="9"/>
  <c r="M33" i="9"/>
  <c r="K34" i="9"/>
  <c r="M34" i="9"/>
  <c r="K27" i="8"/>
  <c r="L27" i="8"/>
  <c r="K28" i="8"/>
  <c r="L28" i="8"/>
  <c r="K29" i="8"/>
  <c r="L29" i="8"/>
  <c r="K30" i="8"/>
  <c r="M30" i="8"/>
  <c r="K26" i="14"/>
  <c r="L26" i="14"/>
  <c r="M26" i="14"/>
  <c r="K25" i="14"/>
  <c r="M25" i="14"/>
  <c r="K24" i="14"/>
  <c r="M24" i="14"/>
  <c r="K23" i="14"/>
  <c r="M23" i="14"/>
  <c r="K22" i="14"/>
  <c r="L22" i="14"/>
  <c r="M22" i="14"/>
  <c r="K21" i="14"/>
  <c r="M21" i="14"/>
  <c r="K20" i="14"/>
  <c r="L20" i="14"/>
  <c r="K19" i="14"/>
  <c r="M19" i="14"/>
  <c r="K18" i="14"/>
  <c r="L18" i="14"/>
  <c r="M18" i="14"/>
  <c r="K17" i="14"/>
  <c r="M17" i="14"/>
  <c r="K16" i="14"/>
  <c r="L16" i="14"/>
  <c r="M16" i="14"/>
  <c r="K15" i="14"/>
  <c r="M15" i="14"/>
  <c r="K14" i="14"/>
  <c r="M14" i="14"/>
  <c r="K13" i="14"/>
  <c r="M13" i="14"/>
  <c r="K12" i="14"/>
  <c r="M12" i="14"/>
  <c r="L12" i="14"/>
  <c r="K11" i="14"/>
  <c r="M11" i="14"/>
  <c r="K10" i="14"/>
  <c r="M10" i="14"/>
  <c r="K9" i="14"/>
  <c r="M9" i="14"/>
  <c r="K8" i="14"/>
  <c r="L8" i="14"/>
  <c r="K7" i="14"/>
  <c r="M7" i="14"/>
  <c r="K6" i="14"/>
  <c r="L6" i="14"/>
  <c r="M6" i="14"/>
  <c r="K5" i="14"/>
  <c r="M5" i="14"/>
  <c r="K26" i="13"/>
  <c r="L26" i="13"/>
  <c r="K25" i="13"/>
  <c r="M25" i="13"/>
  <c r="K24" i="13"/>
  <c r="M24" i="13"/>
  <c r="K23" i="13"/>
  <c r="M23" i="13"/>
  <c r="K22" i="13"/>
  <c r="L22" i="13"/>
  <c r="K21" i="13"/>
  <c r="M21" i="13"/>
  <c r="K20" i="13"/>
  <c r="M20" i="13"/>
  <c r="K19" i="13"/>
  <c r="M19" i="13"/>
  <c r="K18" i="13"/>
  <c r="L18" i="13"/>
  <c r="K17" i="13"/>
  <c r="M17" i="13"/>
  <c r="K16" i="13"/>
  <c r="M16" i="13"/>
  <c r="K15" i="13"/>
  <c r="M15" i="13"/>
  <c r="K14" i="13"/>
  <c r="L14" i="13"/>
  <c r="K13" i="13"/>
  <c r="M13" i="13"/>
  <c r="K12" i="13"/>
  <c r="M12" i="13"/>
  <c r="K11" i="13"/>
  <c r="M11" i="13"/>
  <c r="K10" i="13"/>
  <c r="L10" i="13"/>
  <c r="K9" i="13"/>
  <c r="M9" i="13"/>
  <c r="K8" i="13"/>
  <c r="M8" i="13"/>
  <c r="K7" i="13"/>
  <c r="M7" i="13"/>
  <c r="K6" i="13"/>
  <c r="L6" i="13"/>
  <c r="K5" i="13"/>
  <c r="M5" i="13"/>
  <c r="K6" i="12"/>
  <c r="M6" i="12"/>
  <c r="K5" i="12"/>
  <c r="M5" i="12"/>
  <c r="K26" i="11"/>
  <c r="M26" i="11"/>
  <c r="K25" i="11"/>
  <c r="M25" i="11"/>
  <c r="K24" i="11"/>
  <c r="M24" i="11"/>
  <c r="K23" i="11"/>
  <c r="L23" i="11"/>
  <c r="K22" i="11"/>
  <c r="M22" i="11"/>
  <c r="K21" i="11"/>
  <c r="M21" i="11"/>
  <c r="K20" i="11"/>
  <c r="M20" i="11"/>
  <c r="K19" i="11"/>
  <c r="L19" i="11"/>
  <c r="K18" i="11"/>
  <c r="M18" i="11"/>
  <c r="K17" i="11"/>
  <c r="M17" i="11"/>
  <c r="K16" i="11"/>
  <c r="M16" i="11"/>
  <c r="K15" i="11"/>
  <c r="L15" i="11"/>
  <c r="K14" i="11"/>
  <c r="M14" i="11"/>
  <c r="K13" i="11"/>
  <c r="L13" i="11"/>
  <c r="K11" i="11"/>
  <c r="M11" i="11"/>
  <c r="K10" i="11"/>
  <c r="L10" i="11"/>
  <c r="K9" i="11"/>
  <c r="M9" i="11"/>
  <c r="K7" i="11"/>
  <c r="M7" i="11"/>
  <c r="K6" i="11"/>
  <c r="M6" i="11"/>
  <c r="K5" i="11"/>
  <c r="M5" i="11"/>
  <c r="K6" i="10"/>
  <c r="M6" i="10"/>
  <c r="K5" i="10"/>
  <c r="M5" i="10"/>
  <c r="K32" i="9"/>
  <c r="L32" i="9"/>
  <c r="K31" i="9"/>
  <c r="M31" i="9"/>
  <c r="K30" i="9"/>
  <c r="M30" i="9"/>
  <c r="K29" i="9"/>
  <c r="M29" i="9"/>
  <c r="K28" i="9"/>
  <c r="L28" i="9"/>
  <c r="K27" i="9"/>
  <c r="M27" i="9"/>
  <c r="K20" i="9"/>
  <c r="M20" i="9"/>
  <c r="K19" i="9"/>
  <c r="M19" i="9"/>
  <c r="K18" i="9"/>
  <c r="L18" i="9"/>
  <c r="K17" i="9"/>
  <c r="M17" i="9"/>
  <c r="K16" i="9"/>
  <c r="M16" i="9"/>
  <c r="K15" i="9"/>
  <c r="M15" i="9"/>
  <c r="K13" i="9"/>
  <c r="M13" i="9"/>
  <c r="K12" i="9"/>
  <c r="M12" i="9"/>
  <c r="K11" i="9"/>
  <c r="L11" i="9"/>
  <c r="K9" i="9"/>
  <c r="M9" i="9"/>
  <c r="K8" i="9"/>
  <c r="M8" i="9"/>
  <c r="K7" i="9"/>
  <c r="M7" i="9"/>
  <c r="K6" i="9"/>
  <c r="L6" i="9"/>
  <c r="K26" i="8"/>
  <c r="M26" i="8"/>
  <c r="K25" i="8"/>
  <c r="L25" i="8"/>
  <c r="K24" i="8"/>
  <c r="L24" i="8"/>
  <c r="K23" i="8"/>
  <c r="L23" i="8"/>
  <c r="K22" i="8"/>
  <c r="M22" i="8"/>
  <c r="K21" i="8"/>
  <c r="M21" i="8"/>
  <c r="K20" i="8"/>
  <c r="M20" i="8"/>
  <c r="K18" i="8"/>
  <c r="L18" i="8"/>
  <c r="K17" i="8"/>
  <c r="L17" i="8"/>
  <c r="K16" i="8"/>
  <c r="M16" i="8"/>
  <c r="K15" i="8"/>
  <c r="L15" i="8"/>
  <c r="K14" i="8"/>
  <c r="L14" i="8"/>
  <c r="K13" i="8"/>
  <c r="L13" i="8"/>
  <c r="K12" i="8"/>
  <c r="M12" i="8"/>
  <c r="K11" i="8"/>
  <c r="L11" i="8"/>
  <c r="K10" i="8"/>
  <c r="L10" i="8"/>
  <c r="K8" i="8"/>
  <c r="L8" i="8"/>
  <c r="K7" i="8"/>
  <c r="L7" i="8"/>
  <c r="K6" i="8"/>
  <c r="L6" i="8"/>
  <c r="K5" i="8"/>
  <c r="L5" i="8"/>
  <c r="K21" i="7"/>
  <c r="L21" i="7"/>
  <c r="K20" i="7"/>
  <c r="L20" i="7"/>
  <c r="K5" i="7"/>
  <c r="M5" i="7"/>
  <c r="K23" i="6"/>
  <c r="M23" i="6"/>
  <c r="K22" i="6"/>
  <c r="L22" i="6"/>
  <c r="M22" i="6"/>
  <c r="K21" i="6"/>
  <c r="M21" i="6"/>
  <c r="K20" i="6"/>
  <c r="L20" i="6"/>
  <c r="K19" i="6"/>
  <c r="M19" i="6"/>
  <c r="K18" i="6"/>
  <c r="L18" i="6"/>
  <c r="M18" i="6"/>
  <c r="K17" i="6"/>
  <c r="M17" i="6"/>
  <c r="K16" i="6"/>
  <c r="L16" i="6"/>
  <c r="K14" i="6"/>
  <c r="M14" i="6"/>
  <c r="K13" i="6"/>
  <c r="L13" i="6"/>
  <c r="K12" i="6"/>
  <c r="M12" i="6"/>
  <c r="K11" i="6"/>
  <c r="K6" i="6"/>
  <c r="L6" i="6"/>
  <c r="K5" i="6"/>
  <c r="M5" i="6"/>
  <c r="K5" i="5"/>
  <c r="M5" i="5"/>
  <c r="K7" i="4"/>
  <c r="M7" i="4"/>
  <c r="K11" i="4"/>
  <c r="L11" i="4"/>
  <c r="K15" i="4"/>
  <c r="L15" i="4"/>
  <c r="K19" i="4"/>
  <c r="L19" i="4"/>
  <c r="K22" i="4"/>
  <c r="L22" i="4"/>
  <c r="K20" i="4"/>
  <c r="M20" i="4"/>
  <c r="K18" i="4"/>
  <c r="L18" i="4"/>
  <c r="K16" i="4"/>
  <c r="M16" i="4"/>
  <c r="K14" i="4"/>
  <c r="L14" i="4"/>
  <c r="K12" i="4"/>
  <c r="L12" i="4"/>
  <c r="K10" i="4"/>
  <c r="L10" i="4"/>
  <c r="K8" i="4"/>
  <c r="L8" i="4"/>
  <c r="K6" i="4"/>
  <c r="L6" i="4"/>
  <c r="K9" i="4"/>
  <c r="M9" i="4"/>
  <c r="K21" i="4"/>
  <c r="L21" i="4"/>
  <c r="K13" i="4"/>
  <c r="M13" i="4"/>
  <c r="K17" i="4"/>
  <c r="L17" i="4"/>
  <c r="K5" i="4"/>
  <c r="M5" i="4"/>
  <c r="L5" i="14"/>
  <c r="L5" i="10"/>
  <c r="L5" i="9"/>
  <c r="L13" i="14"/>
  <c r="L11" i="14"/>
  <c r="L9" i="14"/>
  <c r="L7" i="14"/>
  <c r="L25" i="14"/>
  <c r="L21" i="14"/>
  <c r="L17" i="14"/>
  <c r="L15" i="14"/>
  <c r="L30" i="14"/>
  <c r="L13" i="13"/>
  <c r="L32" i="13"/>
  <c r="L25" i="13"/>
  <c r="L5" i="13"/>
  <c r="L9" i="11"/>
  <c r="L28" i="11"/>
  <c r="L24" i="11"/>
  <c r="L20" i="11"/>
  <c r="L16" i="11"/>
  <c r="L38" i="11"/>
  <c r="L32" i="11"/>
  <c r="L30" i="11"/>
  <c r="L6" i="10"/>
  <c r="L12" i="9"/>
  <c r="L10" i="9"/>
  <c r="L9" i="9"/>
  <c r="L33" i="9"/>
  <c r="L31" i="9"/>
  <c r="L27" i="9"/>
  <c r="M12" i="7"/>
  <c r="M8" i="7"/>
  <c r="M18" i="7"/>
  <c r="M14" i="7"/>
  <c r="M10" i="7"/>
  <c r="M21" i="7"/>
  <c r="M16" i="7"/>
  <c r="M15" i="8"/>
  <c r="M11" i="8"/>
  <c r="M6" i="8"/>
  <c r="M27" i="8"/>
  <c r="M23" i="8"/>
  <c r="L7" i="7"/>
  <c r="M13" i="7"/>
  <c r="M11" i="7"/>
  <c r="M9" i="7"/>
  <c r="M19" i="7"/>
  <c r="M17" i="7"/>
  <c r="M15" i="7"/>
  <c r="L14" i="6"/>
  <c r="L7" i="6"/>
  <c r="L21" i="6"/>
  <c r="L19" i="6"/>
  <c r="L24" i="6"/>
  <c r="L23" i="6"/>
  <c r="L29" i="14"/>
  <c r="L28" i="14"/>
  <c r="M27" i="14"/>
  <c r="L16" i="13"/>
  <c r="L8" i="13"/>
  <c r="L33" i="13"/>
  <c r="L28" i="13"/>
  <c r="L20" i="13"/>
  <c r="L19" i="13"/>
  <c r="L7" i="13"/>
  <c r="L11" i="13"/>
  <c r="M6" i="13"/>
  <c r="M14" i="13"/>
  <c r="M22" i="13"/>
  <c r="M30" i="13"/>
  <c r="L6" i="12"/>
  <c r="L25" i="11"/>
  <c r="L21" i="11"/>
  <c r="L17" i="11"/>
  <c r="L14" i="11"/>
  <c r="L22" i="11"/>
  <c r="L26" i="11"/>
  <c r="L6" i="11"/>
  <c r="L11" i="11"/>
  <c r="L5" i="11"/>
  <c r="M10" i="11"/>
  <c r="M13" i="11"/>
  <c r="M15" i="11"/>
  <c r="M19" i="11"/>
  <c r="M23" i="11"/>
  <c r="L13" i="9"/>
  <c r="L8" i="9"/>
  <c r="L30" i="9"/>
  <c r="L20" i="9"/>
  <c r="L16" i="9"/>
  <c r="L19" i="9"/>
  <c r="L29" i="9"/>
  <c r="L7" i="9"/>
  <c r="L15" i="9"/>
  <c r="M11" i="9"/>
  <c r="M18" i="9"/>
  <c r="M28" i="9"/>
  <c r="M20" i="7"/>
  <c r="L15" i="6"/>
  <c r="L25" i="6"/>
  <c r="L5" i="5"/>
  <c r="M11" i="4"/>
  <c r="M19" i="4"/>
  <c r="M18" i="4"/>
  <c r="L13" i="4"/>
  <c r="L16" i="4"/>
  <c r="L7" i="4"/>
  <c r="M10" i="4"/>
  <c r="M21" i="4"/>
  <c r="L20" i="4"/>
  <c r="M14" i="4"/>
  <c r="M8" i="4"/>
  <c r="M15" i="4"/>
  <c r="M17" i="4"/>
  <c r="M6" i="4"/>
  <c r="M26" i="13"/>
  <c r="M18" i="13"/>
  <c r="M10" i="13"/>
  <c r="L15" i="13"/>
  <c r="L31" i="13"/>
  <c r="L23" i="13"/>
  <c r="L24" i="13"/>
  <c r="L21" i="13"/>
  <c r="L29" i="13"/>
  <c r="L9" i="13"/>
  <c r="M18" i="8"/>
  <c r="M14" i="8"/>
  <c r="M10" i="8"/>
  <c r="M7" i="8"/>
  <c r="M28" i="8"/>
  <c r="M24" i="8"/>
  <c r="L21" i="8"/>
  <c r="L20" i="8"/>
  <c r="M25" i="8"/>
  <c r="M29" i="8"/>
  <c r="M8" i="8"/>
  <c r="M13" i="8"/>
  <c r="M5" i="8"/>
  <c r="L12" i="8"/>
  <c r="L16" i="8"/>
  <c r="L22" i="8"/>
  <c r="L26" i="8"/>
  <c r="L30" i="8"/>
  <c r="L9" i="8"/>
  <c r="M31" i="7"/>
  <c r="M27" i="7"/>
  <c r="M23" i="7"/>
  <c r="H32" i="8"/>
  <c r="M33" i="8"/>
  <c r="G32" i="8"/>
  <c r="G34" i="8"/>
  <c r="J35" i="13"/>
  <c r="M37" i="13"/>
  <c r="I35" i="13"/>
  <c r="M36" i="13"/>
  <c r="L12" i="13"/>
  <c r="L17" i="6"/>
  <c r="M13" i="6"/>
  <c r="M20" i="14"/>
  <c r="L28" i="5"/>
  <c r="M28" i="5"/>
  <c r="L28" i="10"/>
  <c r="M28" i="10"/>
  <c r="L12" i="10"/>
  <c r="M12" i="10"/>
  <c r="L14" i="5"/>
  <c r="M14" i="5"/>
  <c r="M27" i="6"/>
  <c r="L5" i="4"/>
  <c r="M6" i="9"/>
  <c r="L5" i="6"/>
  <c r="L28" i="12"/>
  <c r="M28" i="12"/>
  <c r="L17" i="13"/>
  <c r="H35" i="13"/>
  <c r="F37" i="13"/>
  <c r="L9" i="4"/>
  <c r="L7" i="11"/>
  <c r="L19" i="14"/>
  <c r="G31" i="14"/>
  <c r="F33" i="14"/>
  <c r="M29" i="11"/>
  <c r="L33" i="6"/>
  <c r="M33" i="6"/>
  <c r="L13" i="12"/>
  <c r="M13" i="12"/>
  <c r="M17" i="8"/>
  <c r="L12" i="11"/>
  <c r="L27" i="13"/>
  <c r="G35" i="13"/>
  <c r="F36" i="13"/>
  <c r="L17" i="9"/>
  <c r="G38" i="9"/>
  <c r="G39" i="9"/>
  <c r="M6" i="6"/>
  <c r="L14" i="14"/>
  <c r="H31" i="14"/>
  <c r="F34" i="14"/>
  <c r="L33" i="5"/>
  <c r="L17" i="5"/>
  <c r="L17" i="10"/>
  <c r="J39" i="10"/>
  <c r="M41" i="10"/>
  <c r="L32" i="10"/>
  <c r="M15" i="12"/>
  <c r="L25" i="9"/>
  <c r="M25" i="9"/>
  <c r="M11" i="5"/>
  <c r="L11" i="5"/>
  <c r="I39" i="5"/>
  <c r="M40" i="5"/>
  <c r="L5" i="7"/>
  <c r="L12" i="6"/>
  <c r="L23" i="14"/>
  <c r="L20" i="5"/>
  <c r="M20" i="5"/>
  <c r="L20" i="10"/>
  <c r="M20" i="10"/>
  <c r="L35" i="10"/>
  <c r="M35" i="10"/>
  <c r="L21" i="12"/>
  <c r="M21" i="12"/>
  <c r="L10" i="6"/>
  <c r="M10" i="6"/>
  <c r="M32" i="9"/>
  <c r="L18" i="11"/>
  <c r="I39" i="11"/>
  <c r="M41" i="11"/>
  <c r="L5" i="12"/>
  <c r="M11" i="6"/>
  <c r="L11" i="6"/>
  <c r="M16" i="6"/>
  <c r="M20" i="6"/>
  <c r="M8" i="14"/>
  <c r="L9" i="5"/>
  <c r="H39" i="5"/>
  <c r="G41" i="5"/>
  <c r="M9" i="5"/>
  <c r="M19" i="5"/>
  <c r="M19" i="10"/>
  <c r="M34" i="10"/>
  <c r="M30" i="12"/>
  <c r="L27" i="4"/>
  <c r="M27" i="4"/>
  <c r="G39" i="5"/>
  <c r="G40" i="5"/>
  <c r="M22" i="4"/>
  <c r="M12" i="4"/>
  <c r="L19" i="8"/>
  <c r="F32" i="8"/>
  <c r="G33" i="8"/>
  <c r="L27" i="11"/>
  <c r="M27" i="11"/>
  <c r="M7" i="12"/>
  <c r="M37" i="11"/>
  <c r="M22" i="12"/>
  <c r="M35" i="9"/>
  <c r="M35" i="12"/>
  <c r="F39" i="11"/>
  <c r="F40" i="11"/>
  <c r="H39" i="11"/>
  <c r="M40" i="11"/>
  <c r="I32" i="8"/>
  <c r="M34" i="8"/>
  <c r="H38" i="9"/>
  <c r="G40" i="9"/>
  <c r="J39" i="5"/>
  <c r="M41" i="5"/>
  <c r="H34" i="4"/>
  <c r="M35" i="4"/>
  <c r="F34" i="4"/>
  <c r="G35" i="4"/>
  <c r="G36" i="4"/>
  <c r="I34" i="4"/>
  <c r="M36" i="4"/>
  <c r="G34" i="4"/>
  <c r="I38" i="9"/>
  <c r="M39" i="9"/>
  <c r="J38" i="9"/>
  <c r="M40" i="9"/>
  <c r="G39" i="11"/>
  <c r="F41" i="11"/>
  <c r="I39" i="10"/>
  <c r="M40" i="10"/>
  <c r="H39" i="10"/>
  <c r="G41" i="10"/>
  <c r="J31" i="14"/>
  <c r="M34" i="14"/>
  <c r="G38" i="12"/>
  <c r="F39" i="12"/>
  <c r="I38" i="12"/>
  <c r="M39" i="12"/>
  <c r="J38" i="12"/>
  <c r="M40" i="12"/>
  <c r="H38" i="12"/>
  <c r="F40" i="12"/>
  <c r="J33" i="7"/>
  <c r="M35" i="7"/>
  <c r="I33" i="7"/>
  <c r="M34" i="7"/>
  <c r="G33" i="7"/>
  <c r="G34" i="7"/>
  <c r="H33" i="7"/>
  <c r="G35" i="7"/>
  <c r="G39" i="10"/>
  <c r="G40" i="10"/>
  <c r="G34" i="6"/>
  <c r="G36" i="6"/>
  <c r="I34" i="6"/>
  <c r="M36" i="6"/>
  <c r="H34" i="6"/>
  <c r="M35" i="6"/>
  <c r="F34" i="6"/>
  <c r="G35" i="6"/>
  <c r="I31" i="14"/>
  <c r="M33" i="14"/>
</calcChain>
</file>

<file path=xl/sharedStrings.xml><?xml version="1.0" encoding="utf-8"?>
<sst xmlns="http://schemas.openxmlformats.org/spreadsheetml/2006/main" count="1386" uniqueCount="803">
  <si>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</si>
  <si>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</si>
  <si>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</si>
  <si>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</si>
  <si>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</si>
  <si>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</si>
  <si>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</si>
  <si>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</si>
  <si>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</si>
  <si>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</si>
  <si>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</si>
  <si>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</si>
  <si>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</si>
  <si>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</si>
  <si>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</si>
  <si>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</si>
  <si>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</si>
  <si>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</si>
  <si>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</si>
  <si>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</si>
  <si>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</si>
  <si>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>ผู้อำนวยการโรงเรียนสุวรรณภูมิวิทยาลัย</t>
  </si>
  <si>
    <t>(นายเทพรังสรรค์  สุวรรณโท)</t>
  </si>
  <si>
    <t>.</t>
  </si>
  <si>
    <t>ระดับชันมัธยมศึกษาปีที่ 2/1  ปีการศึกษา 2563</t>
  </si>
  <si>
    <t>ระดับชันมัธยมศึกษาปีที่ 2/2  ปีการศึกษา 2563</t>
  </si>
  <si>
    <t>ระดับชันมัธยมศึกษาปีที่ 2/3  ปีการศึกษา 2563</t>
  </si>
  <si>
    <t>ระดับชันมัธยมศึกษาปีที่ 2/4  ปีการศึกษา 2563</t>
  </si>
  <si>
    <t>ระดับชันมัธยมศึกษาปีที่ 2/5  ปีการศึกษา 2563</t>
  </si>
  <si>
    <t>ระดับชันมัธยมศึกษาปีที่ 2/6  ปีการศึกษา 2563</t>
  </si>
  <si>
    <t>ระดับชันมัธยมศึกษาปีที่ 2/7  ปีการศึกษา 2563</t>
  </si>
  <si>
    <t>ระดับชันมัธยมศึกษาปีที่ 2/8  ปีการศึกษา 2563</t>
  </si>
  <si>
    <t>ระดับชันมัธยมศึกษาปีที่ 2/9  ปีการศึกษา 2563</t>
  </si>
  <si>
    <t>ระดับชันมัธยมศึกษาปีที่ 2/11  ปีการศึกษา 2563</t>
  </si>
  <si>
    <t>15330</t>
  </si>
  <si>
    <t>เด็กชาย</t>
  </si>
  <si>
    <t>ญาณวัฒน์</t>
  </si>
  <si>
    <t>คำมะณี</t>
  </si>
  <si>
    <t>15331</t>
  </si>
  <si>
    <t>วรากร</t>
  </si>
  <si>
    <t>ติวันตะ</t>
  </si>
  <si>
    <t>15332</t>
  </si>
  <si>
    <t>วีรภัทร</t>
  </si>
  <si>
    <t>นามไธสงค์</t>
  </si>
  <si>
    <t>15333</t>
  </si>
  <si>
    <t>อมรเทพ</t>
  </si>
  <si>
    <t>ขำเนตร</t>
  </si>
  <si>
    <t>15334</t>
  </si>
  <si>
    <t>พันธุชา</t>
  </si>
  <si>
    <t>15335</t>
  </si>
  <si>
    <t>เด็กหญิง</t>
  </si>
  <si>
    <t>กัลยา</t>
  </si>
  <si>
    <t>แจ้งตระกูล</t>
  </si>
  <si>
    <t>15336</t>
  </si>
  <si>
    <t>กาญจนา</t>
  </si>
  <si>
    <t>บุญอินทร์</t>
  </si>
  <si>
    <t>15337</t>
  </si>
  <si>
    <t>จิรนันท์</t>
  </si>
  <si>
    <t>สินวร</t>
  </si>
  <si>
    <t>15338</t>
  </si>
  <si>
    <t>แปลกสินธิ์</t>
  </si>
  <si>
    <t>15339</t>
  </si>
  <si>
    <t>ชนัญชิดา</t>
  </si>
  <si>
    <t>บุญประมวล</t>
  </si>
  <si>
    <t>15340</t>
  </si>
  <si>
    <t>ตรีรัตน์</t>
  </si>
  <si>
    <t>เครือแวงมล</t>
  </si>
  <si>
    <t>15341</t>
  </si>
  <si>
    <t>ธารทิพย์</t>
  </si>
  <si>
    <t>ภูมิสะอาด</t>
  </si>
  <si>
    <t>15342</t>
  </si>
  <si>
    <t>นันท์นภัส</t>
  </si>
  <si>
    <t>จูงวงษ์สุข</t>
  </si>
  <si>
    <t>15343</t>
  </si>
  <si>
    <t>บุษบา</t>
  </si>
  <si>
    <t>มูลดี</t>
  </si>
  <si>
    <t>15344</t>
  </si>
  <si>
    <t>ปณิตา</t>
  </si>
  <si>
    <t>พูลศรี</t>
  </si>
  <si>
    <t>15345</t>
  </si>
  <si>
    <t>ประวินา</t>
  </si>
  <si>
    <t>ศรีชินราช</t>
  </si>
  <si>
    <t>15346</t>
  </si>
  <si>
    <t>ปานวาด</t>
  </si>
  <si>
    <t>พรหมสุวรรณ์</t>
  </si>
  <si>
    <t>15347</t>
  </si>
  <si>
    <t>ปิยธิดา</t>
  </si>
  <si>
    <t>บุญม่วงมา</t>
  </si>
  <si>
    <t>15348</t>
  </si>
  <si>
    <t>ภัทราภรณ์</t>
  </si>
  <si>
    <t>สมภูงา</t>
  </si>
  <si>
    <t>15349</t>
  </si>
  <si>
    <t>วรัญญา</t>
  </si>
  <si>
    <t>ทีน้ำคำ</t>
  </si>
  <si>
    <t>15350</t>
  </si>
  <si>
    <t>วราลักษณ์</t>
  </si>
  <si>
    <t>ใจภักดี</t>
  </si>
  <si>
    <t>15351</t>
  </si>
  <si>
    <t>วริศรา</t>
  </si>
  <si>
    <t>โสระมรรค</t>
  </si>
  <si>
    <t>15352</t>
  </si>
  <si>
    <t>ศศิประภา</t>
  </si>
  <si>
    <t>จันทร์ปรุง</t>
  </si>
  <si>
    <t>15353</t>
  </si>
  <si>
    <t>ศิรินทรา</t>
  </si>
  <si>
    <t>พาวสูงเนิน</t>
  </si>
  <si>
    <t>15354</t>
  </si>
  <si>
    <t>อนุชิฎา</t>
  </si>
  <si>
    <t>พลรักษ์</t>
  </si>
  <si>
    <t>15658</t>
  </si>
  <si>
    <t>อนุชิดา</t>
  </si>
  <si>
    <t>อาจแสง</t>
  </si>
  <si>
    <t>15355</t>
  </si>
  <si>
    <t>กฤตภัค</t>
  </si>
  <si>
    <t>อุดชา</t>
  </si>
  <si>
    <t>15356</t>
  </si>
  <si>
    <t>กิตติภณ</t>
  </si>
  <si>
    <t>ศรีผลสมอ</t>
  </si>
  <si>
    <t>15358</t>
  </si>
  <si>
    <t>ฉัตรเพชร</t>
  </si>
  <si>
    <t>การะเกตุ</t>
  </si>
  <si>
    <t>15359</t>
  </si>
  <si>
    <t>ชัยกุล</t>
  </si>
  <si>
    <t>ทวีพจน์</t>
  </si>
  <si>
    <t>15360</t>
  </si>
  <si>
    <t>ณภัทร</t>
  </si>
  <si>
    <t>ดงพักกิจ</t>
  </si>
  <si>
    <t>15361</t>
  </si>
  <si>
    <t>ณัฐดนัย</t>
  </si>
  <si>
    <t>ฮุยเสนา</t>
  </si>
  <si>
    <t>15362</t>
  </si>
  <si>
    <t>ณัฐวัตร</t>
  </si>
  <si>
    <t>นามเพ็ง</t>
  </si>
  <si>
    <t>15363</t>
  </si>
  <si>
    <t>ธนโชติ</t>
  </si>
  <si>
    <t>พิมตะครอง</t>
  </si>
  <si>
    <t>15364</t>
  </si>
  <si>
    <t>ธนวัฒน์</t>
  </si>
  <si>
    <t>สมวงศ์</t>
  </si>
  <si>
    <t>15365</t>
  </si>
  <si>
    <t>ธรรมสรณ์</t>
  </si>
  <si>
    <t>เบ้าทอง</t>
  </si>
  <si>
    <t>15366</t>
  </si>
  <si>
    <t>ปฏิพัทธ์</t>
  </si>
  <si>
    <t>ศรีนาทนาวา</t>
  </si>
  <si>
    <t>15367</t>
  </si>
  <si>
    <t>ปัญญา</t>
  </si>
  <si>
    <t>รุ่งแสง</t>
  </si>
  <si>
    <t>15368</t>
  </si>
  <si>
    <t>พิชญะพล</t>
  </si>
  <si>
    <t>ธรรมศิริกุล</t>
  </si>
  <si>
    <t>15369</t>
  </si>
  <si>
    <t>พีรพัฒน์</t>
  </si>
  <si>
    <t>ปะพะลา</t>
  </si>
  <si>
    <t>15370</t>
  </si>
  <si>
    <t>ยศภัทร</t>
  </si>
  <si>
    <t>ปัญจภักดี</t>
  </si>
  <si>
    <t>15371</t>
  </si>
  <si>
    <t>ฤทธิเดช</t>
  </si>
  <si>
    <t>กัญญาเลิศ</t>
  </si>
  <si>
    <t>15372</t>
  </si>
  <si>
    <t>วัชรพงษ์</t>
  </si>
  <si>
    <t>ภูสนาม</t>
  </si>
  <si>
    <t>15373</t>
  </si>
  <si>
    <t>วัชรพล</t>
  </si>
  <si>
    <t>15374</t>
  </si>
  <si>
    <t>สืบสกุล</t>
  </si>
  <si>
    <t>คณะมะ</t>
  </si>
  <si>
    <t>15376</t>
  </si>
  <si>
    <t>จิรธิดา</t>
  </si>
  <si>
    <t>เกตุวงศ์</t>
  </si>
  <si>
    <t>15377</t>
  </si>
  <si>
    <t>ชนาภา</t>
  </si>
  <si>
    <t>วลัยศรี</t>
  </si>
  <si>
    <t>15378</t>
  </si>
  <si>
    <t>ฐรินดา</t>
  </si>
  <si>
    <t>เภสัชชา</t>
  </si>
  <si>
    <t>15379</t>
  </si>
  <si>
    <t>ธวัลกร</t>
  </si>
  <si>
    <t>จันทร์เพชร</t>
  </si>
  <si>
    <t>15380</t>
  </si>
  <si>
    <t>ธัญรดา</t>
  </si>
  <si>
    <t>สังข์ประเดิม</t>
  </si>
  <si>
    <t>15381</t>
  </si>
  <si>
    <t>บุญญานุช</t>
  </si>
  <si>
    <t>ยามชม</t>
  </si>
  <si>
    <t>15382</t>
  </si>
  <si>
    <t>เบญจพร</t>
  </si>
  <si>
    <t>พลหินกอง</t>
  </si>
  <si>
    <t>15383</t>
  </si>
  <si>
    <t>ปนัดดา</t>
  </si>
  <si>
    <t>แสวง</t>
  </si>
  <si>
    <t>15384</t>
  </si>
  <si>
    <t>ปรายฝน</t>
  </si>
  <si>
    <t>บุญสิทธิ์</t>
  </si>
  <si>
    <t>15385</t>
  </si>
  <si>
    <t>วชิราภรณ์</t>
  </si>
  <si>
    <t>ศรีนิล</t>
  </si>
  <si>
    <t>15386</t>
  </si>
  <si>
    <t>วลัยลักษณ์</t>
  </si>
  <si>
    <t>บุญวัฒน์</t>
  </si>
  <si>
    <t>15387</t>
  </si>
  <si>
    <t>อภิญญา</t>
  </si>
  <si>
    <t>ศรีคำ</t>
  </si>
  <si>
    <t>กฤตยชญ์</t>
  </si>
  <si>
    <t>สวาสดิ์วรกุล</t>
  </si>
  <si>
    <t>15487</t>
  </si>
  <si>
    <t>วิชิต</t>
  </si>
  <si>
    <t>สุระโส</t>
  </si>
  <si>
    <t>ไชยวัฒน์</t>
  </si>
  <si>
    <t>หัดกันยา</t>
  </si>
  <si>
    <t>ธงไชย</t>
  </si>
  <si>
    <t>วรรณศรี</t>
  </si>
  <si>
    <t>ธีราพร</t>
  </si>
  <si>
    <t>ใหม่ยานิจ</t>
  </si>
  <si>
    <t>ประวีณ</t>
  </si>
  <si>
    <t>ขานหัวโทน</t>
  </si>
  <si>
    <t>ปวเรศ</t>
  </si>
  <si>
    <t>ใหมคำ</t>
  </si>
  <si>
    <t>ปิยะพงษ์</t>
  </si>
  <si>
    <t>ผ่องสุข</t>
  </si>
  <si>
    <t>ภูตะวัน</t>
  </si>
  <si>
    <t>โพธิ์กระสงข์</t>
  </si>
  <si>
    <t>เขื่อนเพชร</t>
  </si>
  <si>
    <t>ทองแม้น</t>
  </si>
  <si>
    <t>คณิศร</t>
  </si>
  <si>
    <t>น้ำกระจาย</t>
  </si>
  <si>
    <t>ธัญเทพ</t>
  </si>
  <si>
    <t>สดใส</t>
  </si>
  <si>
    <t>พิทยา</t>
  </si>
  <si>
    <t>มะกอกนา</t>
  </si>
  <si>
    <t>พีระพงษ์</t>
  </si>
  <si>
    <t>สมอาษา</t>
  </si>
  <si>
    <t>ภาชิญ</t>
  </si>
  <si>
    <t>กลีบจำปี</t>
  </si>
  <si>
    <t>ชาณุ</t>
  </si>
  <si>
    <t>ณ สกุล</t>
  </si>
  <si>
    <t>ชิษณุพงศ์</t>
  </si>
  <si>
    <t>วงษ์จำปา</t>
  </si>
  <si>
    <t>นราธิป</t>
  </si>
  <si>
    <t>เกษา</t>
  </si>
  <si>
    <t>วันปิยะ</t>
  </si>
  <si>
    <t>ช่อรักษ์</t>
  </si>
  <si>
    <t>วีรชัช</t>
  </si>
  <si>
    <t>ศิลธรรม</t>
  </si>
  <si>
    <t>อาทิตย์</t>
  </si>
  <si>
    <t>ฤทธาพรม</t>
  </si>
  <si>
    <t>ศิริพงษ์</t>
  </si>
  <si>
    <t>เขตเจริญ</t>
  </si>
  <si>
    <t>ปิยกรณ์</t>
  </si>
  <si>
    <t>สารจันทร์</t>
  </si>
  <si>
    <t>เมืองหนองหว้า</t>
  </si>
  <si>
    <t>ฉันชนก</t>
  </si>
  <si>
    <t>ไชยเนียม</t>
  </si>
  <si>
    <t>ณัฐกานต์</t>
  </si>
  <si>
    <t>สนิทพจน์</t>
  </si>
  <si>
    <t>อนุสรา</t>
  </si>
  <si>
    <t>นันทชาติ</t>
  </si>
  <si>
    <t>ปาริฉัตร</t>
  </si>
  <si>
    <t>แผนสันเทียะ</t>
  </si>
  <si>
    <t>ศศินิภา</t>
  </si>
  <si>
    <t>ทองวิเศษ</t>
  </si>
  <si>
    <t>ไอลัดดา</t>
  </si>
  <si>
    <t>อำมะเหียะ</t>
  </si>
  <si>
    <t>พรเทพ</t>
  </si>
  <si>
    <t>เนื่องขันตี</t>
  </si>
  <si>
    <t>ทองศรี</t>
  </si>
  <si>
    <t>ณัฐวุฒิ</t>
  </si>
  <si>
    <t>รักธรรม</t>
  </si>
  <si>
    <t>เตวิทย์</t>
  </si>
  <si>
    <t>รัดชำ</t>
  </si>
  <si>
    <t>แทนคุณ</t>
  </si>
  <si>
    <t>พิลึกเรือง</t>
  </si>
  <si>
    <t>ธนากร</t>
  </si>
  <si>
    <t>ธรานนท์</t>
  </si>
  <si>
    <t>เมืองวงษ์</t>
  </si>
  <si>
    <t>ธีรวัฒน์</t>
  </si>
  <si>
    <t>โพธิ์สุดตา</t>
  </si>
  <si>
    <t>ปุระเชด</t>
  </si>
  <si>
    <t>หลงภูงา</t>
  </si>
  <si>
    <t>พัสกร</t>
  </si>
  <si>
    <t>ทองดอนดู่</t>
  </si>
  <si>
    <t>อรรณพ</t>
  </si>
  <si>
    <t>พิมพานิช</t>
  </si>
  <si>
    <t>เมืองมาก</t>
  </si>
  <si>
    <t>ทองดี</t>
  </si>
  <si>
    <t>ภูมินทร์</t>
  </si>
  <si>
    <t>สมบัติวงษ์</t>
  </si>
  <si>
    <t>รัฐภูมิ</t>
  </si>
  <si>
    <t>แป้นแก้ว</t>
  </si>
  <si>
    <t>เอกบุรุษ</t>
  </si>
  <si>
    <t>นามแสนนะ</t>
  </si>
  <si>
    <t>จิรภัทร</t>
  </si>
  <si>
    <t>แอบสระน้อย</t>
  </si>
  <si>
    <t>ชลิต</t>
  </si>
  <si>
    <t>เภาพาส</t>
  </si>
  <si>
    <t>ชาญชัย</t>
  </si>
  <si>
    <t>ไพบูลย์</t>
  </si>
  <si>
    <t>พีรภัทร</t>
  </si>
  <si>
    <t>ศรีโมรา</t>
  </si>
  <si>
    <t>เพรียวพันธ์</t>
  </si>
  <si>
    <t>ลุนลาดชิด</t>
  </si>
  <si>
    <t>วุฒิพงษ์</t>
  </si>
  <si>
    <t>ศรีสระคู</t>
  </si>
  <si>
    <t>อติชาติ</t>
  </si>
  <si>
    <t>แสนคำ</t>
  </si>
  <si>
    <t>วรัทยา</t>
  </si>
  <si>
    <t>พูลสวัสดิ์</t>
  </si>
  <si>
    <t>จันทภา</t>
  </si>
  <si>
    <t>วิชัย</t>
  </si>
  <si>
    <t>ศดานันท์</t>
  </si>
  <si>
    <t>พาเจริญ</t>
  </si>
  <si>
    <t>อชิรญา</t>
  </si>
  <si>
    <t>สีหานาม</t>
  </si>
  <si>
    <t>อริสา</t>
  </si>
  <si>
    <t>ทองหล้า</t>
  </si>
  <si>
    <t>คมกฤษ</t>
  </si>
  <si>
    <t>นาวารี</t>
  </si>
  <si>
    <t>ถิรวัฒน์</t>
  </si>
  <si>
    <t>เนตรวงค์</t>
  </si>
  <si>
    <t>ศักรินทร์</t>
  </si>
  <si>
    <t>อธิจร</t>
  </si>
  <si>
    <t>ศุภกิตติ์</t>
  </si>
  <si>
    <t>บุญประกอบ</t>
  </si>
  <si>
    <t>อชิระ</t>
  </si>
  <si>
    <t>ธนะทรัพย์</t>
  </si>
  <si>
    <t>กิตติธัช</t>
  </si>
  <si>
    <t>ใจเมือง</t>
  </si>
  <si>
    <t>เกียรติศักดิ์</t>
  </si>
  <si>
    <t>วงศ์หล้า</t>
  </si>
  <si>
    <t>ทวีศักดิ์</t>
  </si>
  <si>
    <t>สายพรมมา</t>
  </si>
  <si>
    <t>ทินกร</t>
  </si>
  <si>
    <t>สัตบุตร</t>
  </si>
  <si>
    <t>ธีรยุทธ</t>
  </si>
  <si>
    <t>ผลาผล</t>
  </si>
  <si>
    <t>นพกร</t>
  </si>
  <si>
    <t>เหล่าจั่น</t>
  </si>
  <si>
    <t>ปัณณวัฒน์</t>
  </si>
  <si>
    <t>ยมรัตน์</t>
  </si>
  <si>
    <t>พงศธร</t>
  </si>
  <si>
    <t>คานทอง</t>
  </si>
  <si>
    <t>สงกรานต์</t>
  </si>
  <si>
    <t>ผาสวัสดิ์</t>
  </si>
  <si>
    <t>กิตติพงษ์</t>
  </si>
  <si>
    <t>พากเพียร</t>
  </si>
  <si>
    <t>ชุติเทพ</t>
  </si>
  <si>
    <t>นาคะวงศ์</t>
  </si>
  <si>
    <t>น้ำคำ</t>
  </si>
  <si>
    <t>วราเทพ</t>
  </si>
  <si>
    <t>ซุยคง</t>
  </si>
  <si>
    <t>วีรภัทร์</t>
  </si>
  <si>
    <t>ทรงกรด</t>
  </si>
  <si>
    <t>อัษฎาภรณ์</t>
  </si>
  <si>
    <t>สิทธิภา</t>
  </si>
  <si>
    <t>กรวรรณ</t>
  </si>
  <si>
    <t>กรมโพธิ์</t>
  </si>
  <si>
    <t>กัญญาวีร์</t>
  </si>
  <si>
    <t>สาสนาม</t>
  </si>
  <si>
    <t>ปิยนุช</t>
  </si>
  <si>
    <t>พิมพ์หนองหว้า</t>
  </si>
  <si>
    <t>เกวลิน</t>
  </si>
  <si>
    <t>พาที</t>
  </si>
  <si>
    <t>ณัทปพร</t>
  </si>
  <si>
    <t>ศรีพลี</t>
  </si>
  <si>
    <t>สุรพร</t>
  </si>
  <si>
    <t>15473</t>
  </si>
  <si>
    <t>ปรมัต</t>
  </si>
  <si>
    <t>ดีปัญญา</t>
  </si>
  <si>
    <t>15475</t>
  </si>
  <si>
    <t>ศิลายุทธ</t>
  </si>
  <si>
    <t>15494</t>
  </si>
  <si>
    <t>สิรินันท์</t>
  </si>
  <si>
    <t>พลพุทธา</t>
  </si>
  <si>
    <t>15474</t>
  </si>
  <si>
    <t>วีระภัทร</t>
  </si>
  <si>
    <t>พลสุวรรณ</t>
  </si>
  <si>
    <t>15476</t>
  </si>
  <si>
    <t>กิตติศักดิ์</t>
  </si>
  <si>
    <t>ลวงหอม</t>
  </si>
  <si>
    <t>15478</t>
  </si>
  <si>
    <t>ธีรวุฒิ</t>
  </si>
  <si>
    <t>สังกาวร</t>
  </si>
  <si>
    <t>15480</t>
  </si>
  <si>
    <t>นัทวัลย์</t>
  </si>
  <si>
    <t>ถนอมพล</t>
  </si>
  <si>
    <t>15481</t>
  </si>
  <si>
    <t>บารมี</t>
  </si>
  <si>
    <t>ปรากฏ</t>
  </si>
  <si>
    <t>15482</t>
  </si>
  <si>
    <t>อากาศ</t>
  </si>
  <si>
    <t>15483</t>
  </si>
  <si>
    <t>ภัคพล</t>
  </si>
  <si>
    <t>สุงิ้วงาม</t>
  </si>
  <si>
    <t>15484</t>
  </si>
  <si>
    <t>มินธาดา</t>
  </si>
  <si>
    <t>แก้วคำไสย์</t>
  </si>
  <si>
    <t>15485</t>
  </si>
  <si>
    <t>ฤชา</t>
  </si>
  <si>
    <t>แสนศรีจันทร์</t>
  </si>
  <si>
    <t>15486</t>
  </si>
  <si>
    <t>ครองผักแว่น</t>
  </si>
  <si>
    <t>15488</t>
  </si>
  <si>
    <t>วิษณุ</t>
  </si>
  <si>
    <t>วงค์หินกอง</t>
  </si>
  <si>
    <t>15489</t>
  </si>
  <si>
    <t>วีระวัฒน์</t>
  </si>
  <si>
    <t>วะศรี</t>
  </si>
  <si>
    <t>15490</t>
  </si>
  <si>
    <t>ศรุต</t>
  </si>
  <si>
    <t>เจริญภักดิ์</t>
  </si>
  <si>
    <t>15492</t>
  </si>
  <si>
    <t>อนุรักษ์</t>
  </si>
  <si>
    <t>เติมสุข</t>
  </si>
  <si>
    <t>ณรักษ์เอก</t>
  </si>
  <si>
    <t>หาระคุณโน</t>
  </si>
  <si>
    <t>สิริวรรณ</t>
  </si>
  <si>
    <t>สุดหล้า</t>
  </si>
  <si>
    <t>15496</t>
  </si>
  <si>
    <t>นิติพร</t>
  </si>
  <si>
    <t>อวยพร</t>
  </si>
  <si>
    <t>15497</t>
  </si>
  <si>
    <t>พลอยชนก</t>
  </si>
  <si>
    <t>วงศ์สอน</t>
  </si>
  <si>
    <t>พัชราภา</t>
  </si>
  <si>
    <t>รักษาภักดี</t>
  </si>
  <si>
    <t>มลัยพร</t>
  </si>
  <si>
    <t>นันทไสย์</t>
  </si>
  <si>
    <t>รักษิณา</t>
  </si>
  <si>
    <t>สนหอม</t>
  </si>
  <si>
    <t>แก้วจำปา</t>
  </si>
  <si>
    <t>สุกัญญา</t>
  </si>
  <si>
    <t>บัวขาว</t>
  </si>
  <si>
    <t>สุชานาถ</t>
  </si>
  <si>
    <t>พิมพ์พงษ์</t>
  </si>
  <si>
    <t>จิระศักดิ์</t>
  </si>
  <si>
    <t>อะสงค์</t>
  </si>
  <si>
    <t>ศิริกานต์</t>
  </si>
  <si>
    <t>คงชีวะ</t>
  </si>
  <si>
    <t>รดิศ</t>
  </si>
  <si>
    <t>มีหินกอง</t>
  </si>
  <si>
    <t>ณัฐณิชา</t>
  </si>
  <si>
    <t>ชาภูวิง</t>
  </si>
  <si>
    <t>15504</t>
  </si>
  <si>
    <t>เขตโสภณ</t>
  </si>
  <si>
    <t>สุทธิสาร</t>
  </si>
  <si>
    <t>15505</t>
  </si>
  <si>
    <t>คณาธิป</t>
  </si>
  <si>
    <t>15506</t>
  </si>
  <si>
    <t>ณัฐกฤต</t>
  </si>
  <si>
    <t>คำบุศย์</t>
  </si>
  <si>
    <t>15507</t>
  </si>
  <si>
    <t>ธนชาติ</t>
  </si>
  <si>
    <t>วรบุตร</t>
  </si>
  <si>
    <t>15508</t>
  </si>
  <si>
    <t>นันทิพัฒน์</t>
  </si>
  <si>
    <t>พันธุ์พาณิชย์</t>
  </si>
  <si>
    <t>15509</t>
  </si>
  <si>
    <t>ปานทอง</t>
  </si>
  <si>
    <t>15510</t>
  </si>
  <si>
    <t>ศักดินนท์</t>
  </si>
  <si>
    <t>สาสอน</t>
  </si>
  <si>
    <t>15511</t>
  </si>
  <si>
    <t>สิทธิชัย</t>
  </si>
  <si>
    <t>สืบเหล่างิ้ว</t>
  </si>
  <si>
    <t>15512</t>
  </si>
  <si>
    <t>สิริปัญญา</t>
  </si>
  <si>
    <t>อะทาโส</t>
  </si>
  <si>
    <t>15513</t>
  </si>
  <si>
    <t>อธิศ</t>
  </si>
  <si>
    <t>ทองภู</t>
  </si>
  <si>
    <t>15514</t>
  </si>
  <si>
    <t>อานนท์</t>
  </si>
  <si>
    <t>อ้วนสูงยาง</t>
  </si>
  <si>
    <t>15515</t>
  </si>
  <si>
    <t>เก็จแก้ว</t>
  </si>
  <si>
    <t>ผานัด</t>
  </si>
  <si>
    <t>15516</t>
  </si>
  <si>
    <t>เจนจิรา</t>
  </si>
  <si>
    <t>ไชยหาบุตร</t>
  </si>
  <si>
    <t>15517</t>
  </si>
  <si>
    <t>ธิญาดา</t>
  </si>
  <si>
    <t>ชุยคง</t>
  </si>
  <si>
    <t>15518</t>
  </si>
  <si>
    <t>นัสติการ</t>
  </si>
  <si>
    <t>ชมชาติ</t>
  </si>
  <si>
    <t>15519</t>
  </si>
  <si>
    <t>นิชุตา</t>
  </si>
  <si>
    <t>แสงสงค์</t>
  </si>
  <si>
    <t>15520</t>
  </si>
  <si>
    <t>กันทะ</t>
  </si>
  <si>
    <t>15521</t>
  </si>
  <si>
    <t>ศรีเที่ยง</t>
  </si>
  <si>
    <t>15522</t>
  </si>
  <si>
    <t>ปาลิตตา</t>
  </si>
  <si>
    <t>วรวงษ์</t>
  </si>
  <si>
    <t>15523</t>
  </si>
  <si>
    <t>พลอยไพลิน</t>
  </si>
  <si>
    <t>ศรีวงศ์</t>
  </si>
  <si>
    <t>15524</t>
  </si>
  <si>
    <t>พลอยลักษณ์</t>
  </si>
  <si>
    <t>ผลอวยพร</t>
  </si>
  <si>
    <t>15525</t>
  </si>
  <si>
    <t>สงนอก</t>
  </si>
  <si>
    <t>15526</t>
  </si>
  <si>
    <t>พัชรินทร์</t>
  </si>
  <si>
    <t>รอบคอบ</t>
  </si>
  <si>
    <t>15527</t>
  </si>
  <si>
    <t>วรรณวิษา</t>
  </si>
  <si>
    <t>นาเดียรแนทฮารูดิน</t>
  </si>
  <si>
    <t>15528</t>
  </si>
  <si>
    <t>วริชยาดา</t>
  </si>
  <si>
    <t>เศรษโฐ</t>
  </si>
  <si>
    <t>15529</t>
  </si>
  <si>
    <t>ศราวดี</t>
  </si>
  <si>
    <t>สวยดี</t>
  </si>
  <si>
    <t>15530</t>
  </si>
  <si>
    <t>ศศิกานต์</t>
  </si>
  <si>
    <t>สระแก้ว</t>
  </si>
  <si>
    <t>15531</t>
  </si>
  <si>
    <t>ศิรินภา</t>
  </si>
  <si>
    <t>ศรีรัตนพันธ์</t>
  </si>
  <si>
    <t>15532</t>
  </si>
  <si>
    <t>ศิริพร</t>
  </si>
  <si>
    <t>นามบุดดี</t>
  </si>
  <si>
    <t>15533</t>
  </si>
  <si>
    <t>สายธาร</t>
  </si>
  <si>
    <t>ชดช้อย</t>
  </si>
  <si>
    <t>15534</t>
  </si>
  <si>
    <t>อรอนงค์</t>
  </si>
  <si>
    <t>บัวคง</t>
  </si>
  <si>
    <t>15659</t>
  </si>
  <si>
    <t>จิรัฐติกร</t>
  </si>
  <si>
    <t>ศรีเจริญ</t>
  </si>
  <si>
    <t>15661</t>
  </si>
  <si>
    <t>สุพรรษา</t>
  </si>
  <si>
    <t>เทียมวิลัย</t>
  </si>
  <si>
    <t>15535</t>
  </si>
  <si>
    <t>กาลชัย</t>
  </si>
  <si>
    <t>ศรีบัวลา</t>
  </si>
  <si>
    <t>15536</t>
  </si>
  <si>
    <t>15537</t>
  </si>
  <si>
    <t>จเด็จ</t>
  </si>
  <si>
    <t>สำโรงแสง</t>
  </si>
  <si>
    <t>15538</t>
  </si>
  <si>
    <t>จิรวัฒน์</t>
  </si>
  <si>
    <t>สังกะสิงห์</t>
  </si>
  <si>
    <t>15539</t>
  </si>
  <si>
    <t>เจตพัฒน์</t>
  </si>
  <si>
    <t>บุญวรรณ</t>
  </si>
  <si>
    <t>15540</t>
  </si>
  <si>
    <t>ฉัตรมงคล</t>
  </si>
  <si>
    <t>จันดาหงษ์</t>
  </si>
  <si>
    <t>15541</t>
  </si>
  <si>
    <t>ปริญญาพัฒน์</t>
  </si>
  <si>
    <t>เพียรดี</t>
  </si>
  <si>
    <t>15542</t>
  </si>
  <si>
    <t>คำภูเมือง</t>
  </si>
  <si>
    <t>15543</t>
  </si>
  <si>
    <t>พชรพล</t>
  </si>
  <si>
    <t>ทาแพงน้อย</t>
  </si>
  <si>
    <t>15544</t>
  </si>
  <si>
    <t>ภูมิภัทร</t>
  </si>
  <si>
    <t>15545</t>
  </si>
  <si>
    <t>กรณ์ภัสสรณ์</t>
  </si>
  <si>
    <t>แสนบุญมี</t>
  </si>
  <si>
    <t>15546</t>
  </si>
  <si>
    <t xml:space="preserve">กัญญาพร </t>
  </si>
  <si>
    <t>แก้วกล่ำ</t>
  </si>
  <si>
    <t>15547</t>
  </si>
  <si>
    <t>กัตติกา</t>
  </si>
  <si>
    <t>ศรีบุญจันทร์</t>
  </si>
  <si>
    <t>15548</t>
  </si>
  <si>
    <t>กุลธิดา</t>
  </si>
  <si>
    <t>ชินวงค์</t>
  </si>
  <si>
    <t>15549</t>
  </si>
  <si>
    <t>ขวัญนภา</t>
  </si>
  <si>
    <t>ศรีบัวไทย</t>
  </si>
  <si>
    <t>15550</t>
  </si>
  <si>
    <t>ชนากานต์</t>
  </si>
  <si>
    <t>นามจันทร์</t>
  </si>
  <si>
    <t>15551</t>
  </si>
  <si>
    <t>ชุติมาพร</t>
  </si>
  <si>
    <t>เชิดฉาย</t>
  </si>
  <si>
    <t>15553</t>
  </si>
  <si>
    <t>ธนวรรณ</t>
  </si>
  <si>
    <t>พาลาสี</t>
  </si>
  <si>
    <t>15554</t>
  </si>
  <si>
    <t>ธนาภรณ์</t>
  </si>
  <si>
    <t>ศรีสว่าง</t>
  </si>
  <si>
    <t>15555</t>
  </si>
  <si>
    <t>น้ำอิง</t>
  </si>
  <si>
    <t>แตงอ่อน</t>
  </si>
  <si>
    <t>15556</t>
  </si>
  <si>
    <t>ปารณีย์</t>
  </si>
  <si>
    <t>เกาทัน</t>
  </si>
  <si>
    <t>15557</t>
  </si>
  <si>
    <t>ปาริชาติ</t>
  </si>
  <si>
    <t>การบรรจง</t>
  </si>
  <si>
    <t>15558</t>
  </si>
  <si>
    <t>พิชชาภา</t>
  </si>
  <si>
    <t>ดีดวงพันธ์</t>
  </si>
  <si>
    <t>15559</t>
  </si>
  <si>
    <t>ภัทรภรณ์</t>
  </si>
  <si>
    <t>วงเวียน</t>
  </si>
  <si>
    <t>15560</t>
  </si>
  <si>
    <t>วรรวนิชย์</t>
  </si>
  <si>
    <t>โปยทอง</t>
  </si>
  <si>
    <t>15561</t>
  </si>
  <si>
    <t>ศศิวิมล</t>
  </si>
  <si>
    <t>สุขหนองโป่ง</t>
  </si>
  <si>
    <t>15562</t>
  </si>
  <si>
    <t>ศิรดา</t>
  </si>
  <si>
    <t>มาลี</t>
  </si>
  <si>
    <t>15563</t>
  </si>
  <si>
    <t>สุภัสสร</t>
  </si>
  <si>
    <t>อุปชิต</t>
  </si>
  <si>
    <t>15564</t>
  </si>
  <si>
    <t>อริสรา</t>
  </si>
  <si>
    <t>คำสีมา</t>
  </si>
  <si>
    <t>15643</t>
  </si>
  <si>
    <t>ปาลิตา</t>
  </si>
  <si>
    <t>พิมพ์ภูงา</t>
  </si>
  <si>
    <t>15450</t>
  </si>
  <si>
    <t>ประจิตร</t>
  </si>
  <si>
    <t>กมลทิพย์</t>
  </si>
  <si>
    <t>ลาวัลย์</t>
  </si>
  <si>
    <t>15657</t>
  </si>
  <si>
    <t>กุลณัฐ์</t>
  </si>
  <si>
    <t>ฐิติมา</t>
  </si>
  <si>
    <t>ศรีสมบูรณ์</t>
  </si>
  <si>
    <t>15565</t>
  </si>
  <si>
    <t>สีเที่ยง</t>
  </si>
  <si>
    <t>15566</t>
  </si>
  <si>
    <t>จักรี</t>
  </si>
  <si>
    <t>ไชยพล</t>
  </si>
  <si>
    <t>15567</t>
  </si>
  <si>
    <t>จิรายุส์</t>
  </si>
  <si>
    <t>เขียวสนาม</t>
  </si>
  <si>
    <t>15568</t>
  </si>
  <si>
    <t>ณัฐนันท์</t>
  </si>
  <si>
    <t>15569</t>
  </si>
  <si>
    <t>ณัฐพันธ์</t>
  </si>
  <si>
    <t>จันทร์ศรี</t>
  </si>
  <si>
    <t>15570</t>
  </si>
  <si>
    <t>ธนภูมิ</t>
  </si>
  <si>
    <t>คล่องแคล่ว</t>
  </si>
  <si>
    <t>15571</t>
  </si>
  <si>
    <t>ปฏิพล</t>
  </si>
  <si>
    <t>ทองจันทร์</t>
  </si>
  <si>
    <t>15572</t>
  </si>
  <si>
    <t>ปวัน</t>
  </si>
  <si>
    <t>โพธิ์สนาม</t>
  </si>
  <si>
    <t>15573</t>
  </si>
  <si>
    <t>ศรายุทธ</t>
  </si>
  <si>
    <t>พรหมสุริยากร</t>
  </si>
  <si>
    <t>15574</t>
  </si>
  <si>
    <t>ศุภวิชญ์</t>
  </si>
  <si>
    <t>ฝูงสูงเนิน</t>
  </si>
  <si>
    <t>15575</t>
  </si>
  <si>
    <t>สุกฤษฎิ์</t>
  </si>
  <si>
    <t>พันธ์หนองหว้า</t>
  </si>
  <si>
    <t>15576</t>
  </si>
  <si>
    <t>สุวัฒน์</t>
  </si>
  <si>
    <t>อภิปัญญาโชติ</t>
  </si>
  <si>
    <t>15577</t>
  </si>
  <si>
    <t>สวนนอก</t>
  </si>
  <si>
    <t>15578</t>
  </si>
  <si>
    <t>กุสลินพร</t>
  </si>
  <si>
    <t>โชคแสน</t>
  </si>
  <si>
    <t>15579</t>
  </si>
  <si>
    <t>เกศแก้ว</t>
  </si>
  <si>
    <t>ชมภูนิมิตร</t>
  </si>
  <si>
    <t>15580</t>
  </si>
  <si>
    <t>เกษมณี</t>
  </si>
  <si>
    <t>สุดสาคร</t>
  </si>
  <si>
    <t>15581</t>
  </si>
  <si>
    <t>จิรภิญญา</t>
  </si>
  <si>
    <t>พร้าวไธสงค์</t>
  </si>
  <si>
    <t>15582</t>
  </si>
  <si>
    <t>ชนกานต์</t>
  </si>
  <si>
    <t>ศรีชาลี</t>
  </si>
  <si>
    <t>15583</t>
  </si>
  <si>
    <t>ณัฐทิชา</t>
  </si>
  <si>
    <t>นพชัย</t>
  </si>
  <si>
    <t>15584</t>
  </si>
  <si>
    <t>ดาราวดี</t>
  </si>
  <si>
    <t>ชาวโพนทัน</t>
  </si>
  <si>
    <t>15585</t>
  </si>
  <si>
    <t>ธนัชพร</t>
  </si>
  <si>
    <t>เพ็ชรแสวง</t>
  </si>
  <si>
    <t>15586</t>
  </si>
  <si>
    <t>ธิดารัตน์</t>
  </si>
  <si>
    <t>บุตรราช</t>
  </si>
  <si>
    <t>15587</t>
  </si>
  <si>
    <t>นฤมล</t>
  </si>
  <si>
    <t>บัวแก้ว</t>
  </si>
  <si>
    <t>15588</t>
  </si>
  <si>
    <t>นัฐลดา</t>
  </si>
  <si>
    <t>รัตนศรี</t>
  </si>
  <si>
    <t>15589</t>
  </si>
  <si>
    <t>ปิยทัศน์</t>
  </si>
  <si>
    <t>หนองหาร</t>
  </si>
  <si>
    <t>15590</t>
  </si>
  <si>
    <t>พิชญธิดา</t>
  </si>
  <si>
    <t>คำสระคู</t>
  </si>
  <si>
    <t>15591</t>
  </si>
  <si>
    <t>รวีวรรณ</t>
  </si>
  <si>
    <t>มีศรีดี</t>
  </si>
  <si>
    <t>15592</t>
  </si>
  <si>
    <t>ลลิตา</t>
  </si>
  <si>
    <t>แซ่อุ้ย</t>
  </si>
  <si>
    <t>15594</t>
  </si>
  <si>
    <t>ศิรปภาภรณ์</t>
  </si>
  <si>
    <t>แสงสุด</t>
  </si>
  <si>
    <t>15595</t>
  </si>
  <si>
    <t>ศิริโฉมนภา</t>
  </si>
  <si>
    <t>โฉลกดี</t>
  </si>
  <si>
    <t>15596</t>
  </si>
  <si>
    <t>ศุภัชญา</t>
  </si>
  <si>
    <t>กาแก้ว</t>
  </si>
  <si>
    <t>15597</t>
  </si>
  <si>
    <t>ทาทัพไทย</t>
  </si>
  <si>
    <t>15598</t>
  </si>
  <si>
    <t>ระดับชันมัธยมศึกษาปีที่ 2/10  (ER)  ปีการศึกษา 2563</t>
  </si>
  <si>
    <t>15599</t>
  </si>
  <si>
    <t>จตุรวิชญ์</t>
  </si>
  <si>
    <t>บุญถม</t>
  </si>
  <si>
    <t>15600</t>
  </si>
  <si>
    <t>ชัญพงศ์พัฑธ์</t>
  </si>
  <si>
    <t>ด้วงกลาง</t>
  </si>
  <si>
    <t>15601</t>
  </si>
  <si>
    <t>ฐิติโชติ</t>
  </si>
  <si>
    <t>15602</t>
  </si>
  <si>
    <t>ตริณภักษ์</t>
  </si>
  <si>
    <t>ฉันทภักดี</t>
  </si>
  <si>
    <t>15603</t>
  </si>
  <si>
    <t>ธนกฤต</t>
  </si>
  <si>
    <t>ธรรมเสนา</t>
  </si>
  <si>
    <t>15604</t>
  </si>
  <si>
    <t>ชื่นสุขเกษมกุล</t>
  </si>
  <si>
    <t>15605</t>
  </si>
  <si>
    <t>ธนาธร</t>
  </si>
  <si>
    <t>จันทร์หอม</t>
  </si>
  <si>
    <t>15606</t>
  </si>
  <si>
    <t>นนทวัฒน์</t>
  </si>
  <si>
    <t>สุดชา</t>
  </si>
  <si>
    <t>15607</t>
  </si>
  <si>
    <t>15608</t>
  </si>
  <si>
    <t>พันธกานต์</t>
  </si>
  <si>
    <t>กลิ่นฟุ้ง</t>
  </si>
  <si>
    <t>15609</t>
  </si>
  <si>
    <t>วสุพล</t>
  </si>
  <si>
    <t>สีดาว</t>
  </si>
  <si>
    <t>15610</t>
  </si>
  <si>
    <t>วัฒนศักดิ์</t>
  </si>
  <si>
    <t>15611</t>
  </si>
  <si>
    <t>ศักดิพัฒน์</t>
  </si>
  <si>
    <t>แก้วปิ่น</t>
  </si>
  <si>
    <t>15612</t>
  </si>
  <si>
    <t>กฤติยาภรณ์</t>
  </si>
  <si>
    <t>ชิณสิทธิ์</t>
  </si>
  <si>
    <t>15613</t>
  </si>
  <si>
    <t>กัญญารัตน์</t>
  </si>
  <si>
    <t>พีรพงศ์ศิลป์</t>
  </si>
  <si>
    <t>15614</t>
  </si>
  <si>
    <t>กานต์รวี</t>
  </si>
  <si>
    <t>จันทร์หา</t>
  </si>
  <si>
    <t>15615</t>
  </si>
  <si>
    <t>ศรีพันธ์</t>
  </si>
  <si>
    <t>15616</t>
  </si>
  <si>
    <t>ชญาน์นันท์</t>
  </si>
  <si>
    <t>พลนาแค</t>
  </si>
  <si>
    <t>15617</t>
  </si>
  <si>
    <t>ญารินดา</t>
  </si>
  <si>
    <t>พันธ์ชา</t>
  </si>
  <si>
    <t>15618</t>
  </si>
  <si>
    <t>นิรัชพร</t>
  </si>
  <si>
    <t>แก้วมาตย์</t>
  </si>
  <si>
    <t>15619</t>
  </si>
  <si>
    <t>บุณยนุช</t>
  </si>
  <si>
    <t>ผลาเลิศ</t>
  </si>
  <si>
    <t>15620</t>
  </si>
  <si>
    <t>พรรณวษา</t>
  </si>
  <si>
    <t>อ่อนสองชั้น</t>
  </si>
  <si>
    <t>15621</t>
  </si>
  <si>
    <t>พัชรีภรณ์</t>
  </si>
  <si>
    <t>ทะวะลัย</t>
  </si>
  <si>
    <t>15622</t>
  </si>
  <si>
    <t>เพชรดวงตา</t>
  </si>
  <si>
    <t>สุขยานุดิษฐ์</t>
  </si>
  <si>
    <t>15623</t>
  </si>
  <si>
    <t>ภัทรจาริน</t>
  </si>
  <si>
    <t>สร้อยอยู่</t>
  </si>
  <si>
    <t>15624</t>
  </si>
  <si>
    <t>เรือนขวัญ</t>
  </si>
  <si>
    <t>สมทรัพย์</t>
  </si>
  <si>
    <t>15625</t>
  </si>
  <si>
    <t>วราพรรณ</t>
  </si>
  <si>
    <t>สุขเกิด</t>
  </si>
  <si>
    <t>วิภาภรณ์</t>
  </si>
  <si>
    <t>นามภูมี</t>
  </si>
  <si>
    <t>วิไลลักษณ์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</si>
</sst>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7" x14ac:knownFonts="1">
    <font>
      <sz val="11"/>
      <color theme="1"/>
      <name val="Calibri"/>
      <family val="2"/>
      <scheme val="minor"/>
    </font>
    <font>
      <sz val="14"/>
      <name val="TH SarabunPSK"/>
      <family val="2"/>
    </font>
    <font>
      <sz val="13"/>
      <name val="TH SarabunPSK"/>
      <family val="2"/>
    </font>
    <font>
      <sz val="14"/>
      <name val="TH SarabunPSK"/>
      <family val="2"/>
      <charset val="222"/>
    </font>
    <font>
      <sz val="12"/>
      <name val="TH SarabunPSK"/>
      <family val="2"/>
      <charset val="222"/>
    </font>
    <font>
      <sz val="12"/>
      <name val="TH SarabunPSK"/>
      <family val="2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Angsana New"/>
      <family val="1"/>
    </font>
    <font>
      <b/>
      <sz val="12"/>
      <color theme="1"/>
      <name val="TH SarabunPSK"/>
      <family val="2"/>
    </font>
    <font>
      <sz val="14"/>
      <color theme="0"/>
      <name val="Angsana New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6" fillId="0" borderId="0" xfId="0" applyFont="1"/>
    <xf numFmtId="0" fontId="7" fillId="0" borderId="0" xfId="0" applyFont="1"/>
    <xf numFmtId="2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" fillId="0" borderId="1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" fontId="9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1" fillId="2" borderId="20" xfId="0" applyNumberFormat="1" applyFont="1" applyFill="1" applyBorder="1" applyAlignment="1">
      <alignment horizontal="left" vertical="center" wrapText="1"/>
    </xf>
    <xf numFmtId="49" fontId="1" fillId="2" borderId="2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" fontId="13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45"/>
    </xf>
    <xf numFmtId="0" fontId="14" fillId="0" borderId="2" xfId="0" applyFont="1" applyBorder="1" applyAlignment="1">
      <alignment horizontal="center" vertical="center" textRotation="45"/>
    </xf>
    <xf numFmtId="0" fontId="15" fillId="0" borderId="2" xfId="0" applyFont="1" applyBorder="1" applyAlignment="1">
      <alignment horizontal="center" vertical="center" textRotation="45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45"/>
    </xf>
    <xf numFmtId="0" fontId="16" fillId="0" borderId="2" xfId="0" applyFont="1" applyBorder="1" applyAlignment="1">
      <alignment horizontal="center" vertical="center" textRotation="45"/>
    </xf>
    <xf numFmtId="0" fontId="0" fillId="0" borderId="2" xfId="0" applyBorder="1" applyAlignment="1">
      <alignment horizontal="center" vertical="center" textRotation="45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40"/>
    </xf>
    <xf numFmtId="0" fontId="7" fillId="0" borderId="2" xfId="0" applyFont="1" applyBorder="1" applyAlignment="1">
      <alignment horizontal="center" vertical="center" textRotation="40"/>
    </xf>
    <xf numFmtId="176" fontId="12" fillId="0" borderId="5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45"/>
    </xf>
    <xf numFmtId="0" fontId="7" fillId="0" borderId="2" xfId="0" applyFont="1" applyBorder="1" applyAlignment="1">
      <alignment horizontal="center" vertical="center" textRotation="45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view="pageLayout" zoomScaleNormal="100" workbookViewId="0">
      <selection activeCell="G10" sqref="G10"/>
    </sheetView>
  </sheetViews>
  <sheetFormatPr defaultColWidth="9" defaultRowHeight="21" x14ac:dyDescent="0.45"/>
  <cols>
    <col min="1" max="1" width="3.7109375" style="1" customWidth="1"/>
    <col min="2" max="2" width="6.42578125" style="1" customWidth="1"/>
    <col min="3" max="3" width="6.7109375" style="1" customWidth="1"/>
    <col min="4" max="4" width="9" style="1" customWidth="1"/>
    <col min="5" max="5" width="9.140625" style="1" customWidth="1"/>
    <col min="6" max="6" width="4" style="5" customWidth="1"/>
    <col min="7" max="7" width="4.5703125" style="5" customWidth="1"/>
    <col min="8" max="10" width="4" style="5" customWidth="1"/>
    <col min="11" max="11" width="7.5703125" style="1" customWidth="1"/>
    <col min="12" max="12" width="7.85546875" style="1" customWidth="1"/>
    <col min="13" max="13" width="10.42578125" style="1" customWidth="1"/>
    <col min="14" max="16384" width="9" style="1"/>
  </cols>
  <sheetData>
    <row r="1" spans="1:20" ht="21.75" x14ac:dyDescent="0.5">
      <c r="A1" s="2"/>
      <c r="B1" s="2"/>
      <c r="C1" s="2"/>
      <c r="D1" s="2"/>
      <c r="E1" s="84" t="s">
        <v>2</v>
      </c>
      <c r="F1" s="84"/>
      <c r="G1" s="84"/>
      <c r="H1" s="84"/>
      <c r="I1" s="84"/>
      <c r="J1" s="84"/>
      <c r="K1" s="84"/>
      <c r="L1" s="84"/>
      <c r="M1" s="84"/>
    </row>
    <row r="2" spans="1:20" ht="29.25" customHeight="1" x14ac:dyDescent="0.5">
      <c r="A2" s="100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0" s="12" customFormat="1" ht="15.75" customHeight="1" x14ac:dyDescent="0.4">
      <c r="A3" s="98" t="s">
        <v>3</v>
      </c>
      <c r="B3" s="101" t="s">
        <v>4</v>
      </c>
      <c r="C3" s="106" t="s">
        <v>5</v>
      </c>
      <c r="D3" s="107"/>
      <c r="E3" s="108"/>
      <c r="F3" s="99" t="s">
        <v>1</v>
      </c>
      <c r="G3" s="99"/>
      <c r="H3" s="99"/>
      <c r="I3" s="99"/>
      <c r="J3" s="99"/>
      <c r="K3" s="96" t="s">
        <v>0</v>
      </c>
      <c r="L3" s="103" t="s">
        <v>11</v>
      </c>
      <c r="M3" s="103" t="s">
        <v>12</v>
      </c>
    </row>
    <row r="4" spans="1:20" s="12" customFormat="1" ht="60" customHeight="1" x14ac:dyDescent="0.4">
      <c r="A4" s="98"/>
      <c r="B4" s="102"/>
      <c r="C4" s="109"/>
      <c r="D4" s="110"/>
      <c r="E4" s="111"/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97"/>
      <c r="L4" s="104"/>
      <c r="M4" s="105"/>
    </row>
    <row r="5" spans="1:20" s="12" customFormat="1" ht="13.5" customHeight="1" x14ac:dyDescent="0.4">
      <c r="A5" s="13">
        <v>1</v>
      </c>
      <c r="B5" s="22" t="s">
        <v>34</v>
      </c>
      <c r="C5" s="33" t="s">
        <v>35</v>
      </c>
      <c r="D5" s="34" t="s">
        <v>36</v>
      </c>
      <c r="E5" s="35" t="s">
        <v>37</v>
      </c>
      <c r="F5" s="4"/>
      <c r="G5" s="4"/>
      <c r="H5" s="4"/>
      <c r="I5" s="4"/>
      <c r="J5" s="4"/>
      <c r="K5" s="3">
        <f t="shared" ref="K5:K22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20" s="12" customFormat="1" ht="13.5" customHeight="1" x14ac:dyDescent="0.4">
      <c r="A6" s="13">
        <v>2</v>
      </c>
      <c r="B6" s="22" t="s">
        <v>38</v>
      </c>
      <c r="C6" s="33" t="s">
        <v>35</v>
      </c>
      <c r="D6" s="36" t="s">
        <v>39</v>
      </c>
      <c r="E6" s="37" t="s">
        <v>40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22" si="1">IF(K6&lt;=3,"0",IF(K6&lt;=7,"1",IF(K6&lt;=11,"2",IF(K6&gt;=12,"3"))))</f>
        <v>0</v>
      </c>
      <c r="M6" s="3" t="str">
        <f t="shared" ref="M6:M18" si="2">IF(K6&lt;=3,"ไม่ผ่าน",IF(K6&lt;=7,"ผ่าน",IF(K6&lt;=11,"ดี",IF(K6&gt;=12,"ดีเยี่ยม"))))</f>
        <v>ไม่ผ่าน</v>
      </c>
    </row>
    <row r="7" spans="1:20" s="12" customFormat="1" ht="13.5" customHeight="1" x14ac:dyDescent="0.4">
      <c r="A7" s="13">
        <v>3</v>
      </c>
      <c r="B7" s="22" t="s">
        <v>41</v>
      </c>
      <c r="C7" s="33" t="s">
        <v>35</v>
      </c>
      <c r="D7" s="36" t="s">
        <v>42</v>
      </c>
      <c r="E7" s="37" t="s">
        <v>43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20" s="12" customFormat="1" ht="13.5" customHeight="1" x14ac:dyDescent="0.4">
      <c r="A8" s="13">
        <v>4</v>
      </c>
      <c r="B8" s="22" t="s">
        <v>44</v>
      </c>
      <c r="C8" s="33" t="s">
        <v>35</v>
      </c>
      <c r="D8" s="36" t="s">
        <v>45</v>
      </c>
      <c r="E8" s="37" t="s">
        <v>46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20" s="12" customFormat="1" ht="13.5" customHeight="1" x14ac:dyDescent="0.4">
      <c r="A9" s="13">
        <v>5</v>
      </c>
      <c r="B9" s="22" t="s">
        <v>47</v>
      </c>
      <c r="C9" s="33" t="s">
        <v>35</v>
      </c>
      <c r="D9" s="36" t="s">
        <v>45</v>
      </c>
      <c r="E9" s="37" t="s">
        <v>48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20" s="12" customFormat="1" ht="13.5" customHeight="1" x14ac:dyDescent="0.4">
      <c r="A10" s="13">
        <v>6</v>
      </c>
      <c r="B10" s="22" t="s">
        <v>49</v>
      </c>
      <c r="C10" s="33" t="s">
        <v>50</v>
      </c>
      <c r="D10" s="36" t="s">
        <v>51</v>
      </c>
      <c r="E10" s="37" t="s">
        <v>52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  <c r="T10" s="12" t="s">
        <v>23</v>
      </c>
    </row>
    <row r="11" spans="1:20" s="12" customFormat="1" ht="13.5" customHeight="1" x14ac:dyDescent="0.4">
      <c r="A11" s="13">
        <v>7</v>
      </c>
      <c r="B11" s="22" t="s">
        <v>53</v>
      </c>
      <c r="C11" s="33" t="s">
        <v>50</v>
      </c>
      <c r="D11" s="36" t="s">
        <v>54</v>
      </c>
      <c r="E11" s="37" t="s">
        <v>55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20" s="12" customFormat="1" ht="13.5" customHeight="1" x14ac:dyDescent="0.4">
      <c r="A12" s="13">
        <v>8</v>
      </c>
      <c r="B12" s="22" t="s">
        <v>56</v>
      </c>
      <c r="C12" s="33" t="s">
        <v>50</v>
      </c>
      <c r="D12" s="36" t="s">
        <v>57</v>
      </c>
      <c r="E12" s="37" t="s">
        <v>58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20" s="12" customFormat="1" ht="13.5" customHeight="1" x14ac:dyDescent="0.4">
      <c r="A13" s="13">
        <v>9</v>
      </c>
      <c r="B13" s="22" t="s">
        <v>59</v>
      </c>
      <c r="C13" s="33" t="s">
        <v>50</v>
      </c>
      <c r="D13" s="34" t="s">
        <v>57</v>
      </c>
      <c r="E13" s="35" t="s">
        <v>60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20" s="12" customFormat="1" ht="13.5" customHeight="1" x14ac:dyDescent="0.4">
      <c r="A14" s="13">
        <v>10</v>
      </c>
      <c r="B14" s="22" t="s">
        <v>61</v>
      </c>
      <c r="C14" s="33" t="s">
        <v>50</v>
      </c>
      <c r="D14" s="36" t="s">
        <v>62</v>
      </c>
      <c r="E14" s="37" t="s">
        <v>63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20" s="12" customFormat="1" ht="13.5" customHeight="1" x14ac:dyDescent="0.4">
      <c r="A15" s="13">
        <v>11</v>
      </c>
      <c r="B15" s="22" t="s">
        <v>64</v>
      </c>
      <c r="C15" s="33" t="s">
        <v>50</v>
      </c>
      <c r="D15" s="36" t="s">
        <v>65</v>
      </c>
      <c r="E15" s="37" t="s">
        <v>66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20" s="12" customFormat="1" ht="13.5" customHeight="1" x14ac:dyDescent="0.4">
      <c r="A16" s="13">
        <v>12</v>
      </c>
      <c r="B16" s="22" t="s">
        <v>67</v>
      </c>
      <c r="C16" s="33" t="s">
        <v>50</v>
      </c>
      <c r="D16" s="36" t="s">
        <v>68</v>
      </c>
      <c r="E16" s="37" t="s">
        <v>69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2" customFormat="1" ht="13.5" customHeight="1" x14ac:dyDescent="0.4">
      <c r="A17" s="13">
        <v>13</v>
      </c>
      <c r="B17" s="22" t="s">
        <v>70</v>
      </c>
      <c r="C17" s="33" t="s">
        <v>50</v>
      </c>
      <c r="D17" s="36" t="s">
        <v>71</v>
      </c>
      <c r="E17" s="37" t="s">
        <v>72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2" customFormat="1" ht="13.5" customHeight="1" x14ac:dyDescent="0.4">
      <c r="A18" s="13">
        <v>14</v>
      </c>
      <c r="B18" s="22" t="s">
        <v>73</v>
      </c>
      <c r="C18" s="33" t="s">
        <v>50</v>
      </c>
      <c r="D18" s="36" t="s">
        <v>74</v>
      </c>
      <c r="E18" s="37" t="s">
        <v>75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12" customFormat="1" ht="13.5" customHeight="1" x14ac:dyDescent="0.4">
      <c r="A19" s="13">
        <v>15</v>
      </c>
      <c r="B19" s="22" t="s">
        <v>76</v>
      </c>
      <c r="C19" s="33" t="s">
        <v>50</v>
      </c>
      <c r="D19" s="36" t="s">
        <v>77</v>
      </c>
      <c r="E19" s="37" t="s">
        <v>78</v>
      </c>
      <c r="F19" s="4"/>
      <c r="G19" s="4"/>
      <c r="H19" s="4"/>
      <c r="I19" s="4"/>
      <c r="J19" s="4"/>
      <c r="K19" s="3">
        <f t="shared" si="0"/>
        <v>0</v>
      </c>
      <c r="L19" s="3" t="str">
        <f>IF(K19&lt;=3,"0",IF(K19&lt;=7,"1",IF(K19&lt;=11,"2",IF(K19&gt;=12,"3"))))</f>
        <v>0</v>
      </c>
      <c r="M19" s="3" t="str">
        <f>IF(K19&lt;=3,"ไม่ผ่าน",IF(K19&lt;=7,"ผ่าน",IF(K19&lt;=11,"ดี",IF(K19&gt;=12,"ดีเยี่ยม"))))</f>
        <v>ไม่ผ่าน</v>
      </c>
    </row>
    <row r="20" spans="1:13" s="12" customFormat="1" ht="13.5" customHeight="1" x14ac:dyDescent="0.4">
      <c r="A20" s="13">
        <v>16</v>
      </c>
      <c r="B20" s="22" t="s">
        <v>79</v>
      </c>
      <c r="C20" s="38" t="s">
        <v>50</v>
      </c>
      <c r="D20" s="39" t="s">
        <v>80</v>
      </c>
      <c r="E20" s="14" t="s">
        <v>81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>IF(K20&lt;=3,"ไม่ผ่าน",IF(K20&lt;=7,"ผ่าน",IF(K20&lt;=11,"ดี",IF(K20&gt;=12,"ดีเยี่ยม"))))</f>
        <v>ไม่ผ่าน</v>
      </c>
    </row>
    <row r="21" spans="1:13" s="12" customFormat="1" ht="13.5" customHeight="1" x14ac:dyDescent="0.4">
      <c r="A21" s="13">
        <v>17</v>
      </c>
      <c r="B21" s="22" t="s">
        <v>82</v>
      </c>
      <c r="C21" s="38" t="s">
        <v>50</v>
      </c>
      <c r="D21" s="39" t="s">
        <v>83</v>
      </c>
      <c r="E21" s="14" t="s">
        <v>84</v>
      </c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>IF(K21&lt;=3,"ไม่ผ่าน",IF(K21&lt;=7,"ผ่าน",IF(K21&lt;=11,"ดี",IF(K21&gt;=12,"ดีเยี่ยม"))))</f>
        <v>ไม่ผ่าน</v>
      </c>
    </row>
    <row r="22" spans="1:13" s="12" customFormat="1" ht="13.5" customHeight="1" x14ac:dyDescent="0.4">
      <c r="A22" s="13">
        <v>18</v>
      </c>
      <c r="B22" s="22" t="s">
        <v>85</v>
      </c>
      <c r="C22" s="38" t="s">
        <v>50</v>
      </c>
      <c r="D22" s="39" t="s">
        <v>86</v>
      </c>
      <c r="E22" s="14" t="s">
        <v>87</v>
      </c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>IF(K22&lt;=3,"ไม่ผ่าน",IF(K22&lt;=7,"ผ่าน",IF(K22&lt;=11,"ดี",IF(K22&gt;=12,"ดีเยี่ยม"))))</f>
        <v>ไม่ผ่าน</v>
      </c>
    </row>
    <row r="23" spans="1:13" s="12" customFormat="1" ht="13.5" customHeight="1" x14ac:dyDescent="0.4">
      <c r="A23" s="13">
        <v>19</v>
      </c>
      <c r="B23" s="78" t="s">
        <v>88</v>
      </c>
      <c r="C23" s="79" t="s">
        <v>50</v>
      </c>
      <c r="D23" s="80" t="s">
        <v>89</v>
      </c>
      <c r="E23" s="82" t="s">
        <v>90</v>
      </c>
      <c r="F23" s="4"/>
      <c r="G23" s="4"/>
      <c r="H23" s="4"/>
      <c r="I23" s="4"/>
      <c r="J23" s="4"/>
      <c r="K23" s="3">
        <f t="shared" ref="K23:K30" si="3">SUM(F23,G23,H23,I23,J23)</f>
        <v>0</v>
      </c>
      <c r="L23" s="3" t="str">
        <f t="shared" ref="L23:L30" si="4">IF(K23&lt;=3,"0",IF(K23&lt;=7,"1",IF(K23&lt;=11,"2",IF(K23&gt;=12,"3"))))</f>
        <v>0</v>
      </c>
      <c r="M23" s="3" t="str">
        <f t="shared" ref="M23:M30" si="5">IF(K23&lt;=3,"ไม่ผ่าน",IF(K23&lt;=7,"ผ่าน",IF(K23&lt;=11,"ดี",IF(K23&gt;=12,"ดีเยี่ยม"))))</f>
        <v>ไม่ผ่าน</v>
      </c>
    </row>
    <row r="24" spans="1:13" s="12" customFormat="1" ht="13.5" customHeight="1" x14ac:dyDescent="0.4">
      <c r="A24" s="13">
        <v>20</v>
      </c>
      <c r="B24" s="78" t="s">
        <v>91</v>
      </c>
      <c r="C24" s="38" t="s">
        <v>50</v>
      </c>
      <c r="D24" s="39" t="s">
        <v>92</v>
      </c>
      <c r="E24" s="14" t="s">
        <v>93</v>
      </c>
      <c r="F24" s="4"/>
      <c r="G24" s="4"/>
      <c r="H24" s="4"/>
      <c r="I24" s="4"/>
      <c r="J24" s="4"/>
      <c r="K24" s="3">
        <f t="shared" si="3"/>
        <v>0</v>
      </c>
      <c r="L24" s="3" t="str">
        <f t="shared" si="4"/>
        <v>0</v>
      </c>
      <c r="M24" s="3" t="str">
        <f t="shared" si="5"/>
        <v>ไม่ผ่าน</v>
      </c>
    </row>
    <row r="25" spans="1:13" s="12" customFormat="1" ht="13.5" customHeight="1" x14ac:dyDescent="0.4">
      <c r="A25" s="13">
        <v>21</v>
      </c>
      <c r="B25" s="78" t="s">
        <v>94</v>
      </c>
      <c r="C25" s="81" t="s">
        <v>50</v>
      </c>
      <c r="D25" s="75" t="s">
        <v>95</v>
      </c>
      <c r="E25" s="83" t="s">
        <v>96</v>
      </c>
      <c r="F25" s="4"/>
      <c r="G25" s="4"/>
      <c r="H25" s="4"/>
      <c r="I25" s="4"/>
      <c r="J25" s="4"/>
      <c r="K25" s="3">
        <f t="shared" si="3"/>
        <v>0</v>
      </c>
      <c r="L25" s="3" t="str">
        <f t="shared" si="4"/>
        <v>0</v>
      </c>
      <c r="M25" s="3" t="str">
        <f t="shared" si="5"/>
        <v>ไม่ผ่าน</v>
      </c>
    </row>
    <row r="26" spans="1:13" s="12" customFormat="1" ht="13.5" customHeight="1" x14ac:dyDescent="0.4">
      <c r="A26" s="13">
        <v>22</v>
      </c>
      <c r="B26" s="78" t="s">
        <v>97</v>
      </c>
      <c r="C26" s="38" t="s">
        <v>50</v>
      </c>
      <c r="D26" s="39" t="s">
        <v>98</v>
      </c>
      <c r="E26" s="14" t="s">
        <v>99</v>
      </c>
      <c r="F26" s="4"/>
      <c r="G26" s="4"/>
      <c r="H26" s="4"/>
      <c r="I26" s="4"/>
      <c r="J26" s="4"/>
      <c r="K26" s="3">
        <f t="shared" si="3"/>
        <v>0</v>
      </c>
      <c r="L26" s="3" t="str">
        <f t="shared" si="4"/>
        <v>0</v>
      </c>
      <c r="M26" s="3" t="str">
        <f t="shared" si="5"/>
        <v>ไม่ผ่าน</v>
      </c>
    </row>
    <row r="27" spans="1:13" s="12" customFormat="1" ht="13.5" customHeight="1" x14ac:dyDescent="0.4">
      <c r="A27" s="13">
        <v>23</v>
      </c>
      <c r="B27" s="78" t="s">
        <v>100</v>
      </c>
      <c r="C27" s="81" t="s">
        <v>50</v>
      </c>
      <c r="D27" s="75" t="s">
        <v>101</v>
      </c>
      <c r="E27" s="83" t="s">
        <v>102</v>
      </c>
      <c r="F27" s="4"/>
      <c r="G27" s="4"/>
      <c r="H27" s="4"/>
      <c r="I27" s="4"/>
      <c r="J27" s="4"/>
      <c r="K27" s="3">
        <f t="shared" si="3"/>
        <v>0</v>
      </c>
      <c r="L27" s="3" t="str">
        <f t="shared" si="4"/>
        <v>0</v>
      </c>
      <c r="M27" s="3" t="str">
        <f t="shared" si="5"/>
        <v>ไม่ผ่าน</v>
      </c>
    </row>
    <row r="28" spans="1:13" s="12" customFormat="1" ht="13.5" customHeight="1" x14ac:dyDescent="0.4">
      <c r="A28" s="13">
        <v>24</v>
      </c>
      <c r="B28" s="78" t="s">
        <v>103</v>
      </c>
      <c r="C28" s="38" t="s">
        <v>50</v>
      </c>
      <c r="D28" s="39" t="s">
        <v>104</v>
      </c>
      <c r="E28" s="14" t="s">
        <v>105</v>
      </c>
      <c r="F28" s="4"/>
      <c r="G28" s="4"/>
      <c r="H28" s="4"/>
      <c r="I28" s="4"/>
      <c r="J28" s="4"/>
      <c r="K28" s="3">
        <f t="shared" si="3"/>
        <v>0</v>
      </c>
      <c r="L28" s="3" t="str">
        <f t="shared" si="4"/>
        <v>0</v>
      </c>
      <c r="M28" s="3" t="str">
        <f t="shared" si="5"/>
        <v>ไม่ผ่าน</v>
      </c>
    </row>
    <row r="29" spans="1:13" s="12" customFormat="1" ht="13.5" customHeight="1" x14ac:dyDescent="0.4">
      <c r="A29" s="13">
        <v>25</v>
      </c>
      <c r="B29" s="78" t="s">
        <v>106</v>
      </c>
      <c r="C29" s="81" t="s">
        <v>50</v>
      </c>
      <c r="D29" s="75" t="s">
        <v>107</v>
      </c>
      <c r="E29" s="83" t="s">
        <v>108</v>
      </c>
      <c r="F29" s="4"/>
      <c r="G29" s="4"/>
      <c r="H29" s="4"/>
      <c r="I29" s="4"/>
      <c r="J29" s="4"/>
      <c r="K29" s="3">
        <f t="shared" si="3"/>
        <v>0</v>
      </c>
      <c r="L29" s="3" t="str">
        <f t="shared" si="4"/>
        <v>0</v>
      </c>
      <c r="M29" s="3" t="str">
        <f t="shared" si="5"/>
        <v>ไม่ผ่าน</v>
      </c>
    </row>
    <row r="30" spans="1:13" s="12" customFormat="1" ht="13.5" customHeight="1" x14ac:dyDescent="0.4">
      <c r="A30" s="13">
        <v>26</v>
      </c>
      <c r="B30" s="78" t="s">
        <v>109</v>
      </c>
      <c r="C30" s="38" t="s">
        <v>50</v>
      </c>
      <c r="D30" s="39" t="s">
        <v>110</v>
      </c>
      <c r="E30" s="14" t="s">
        <v>111</v>
      </c>
      <c r="F30" s="4"/>
      <c r="G30" s="4"/>
      <c r="H30" s="4"/>
      <c r="I30" s="4"/>
      <c r="J30" s="4"/>
      <c r="K30" s="3">
        <f t="shared" si="3"/>
        <v>0</v>
      </c>
      <c r="L30" s="3" t="str">
        <f t="shared" si="4"/>
        <v>0</v>
      </c>
      <c r="M30" s="3" t="str">
        <f t="shared" si="5"/>
        <v>ไม่ผ่าน</v>
      </c>
    </row>
    <row r="31" spans="1:13" s="12" customFormat="1" ht="13.5" customHeight="1" x14ac:dyDescent="0.4">
      <c r="A31" s="13"/>
      <c r="B31" s="78"/>
      <c r="C31" s="38"/>
      <c r="D31" s="39"/>
      <c r="E31" s="14"/>
      <c r="F31" s="4"/>
      <c r="G31" s="4"/>
      <c r="H31" s="4"/>
      <c r="I31" s="4"/>
      <c r="J31" s="4"/>
      <c r="K31" s="3"/>
      <c r="L31" s="3"/>
      <c r="M31" s="3"/>
    </row>
    <row r="32" spans="1:13" s="12" customFormat="1" ht="13.5" customHeight="1" x14ac:dyDescent="0.4">
      <c r="A32" s="73"/>
      <c r="B32" s="74"/>
      <c r="C32" s="75"/>
      <c r="D32" s="75"/>
      <c r="E32" s="75"/>
      <c r="F32" s="76"/>
      <c r="G32" s="76"/>
      <c r="H32" s="76"/>
      <c r="I32" s="76"/>
      <c r="J32" s="76"/>
      <c r="K32" s="77"/>
      <c r="L32" s="77"/>
      <c r="M32" s="77"/>
    </row>
    <row r="33" spans="1:13" s="12" customFormat="1" ht="13.5" customHeight="1" x14ac:dyDescent="0.4">
      <c r="A33" s="73"/>
      <c r="B33" s="74"/>
      <c r="C33" s="75"/>
      <c r="D33" s="75"/>
      <c r="E33" s="75"/>
      <c r="F33" s="76"/>
      <c r="G33" s="76"/>
      <c r="H33" s="76"/>
      <c r="I33" s="76"/>
      <c r="J33" s="76"/>
      <c r="K33" s="77"/>
      <c r="L33" s="77"/>
      <c r="M33" s="77"/>
    </row>
    <row r="34" spans="1:13" x14ac:dyDescent="0.45">
      <c r="D34" s="1" t="s">
        <v>2</v>
      </c>
      <c r="F34" s="95">
        <f>COUNTIF(L5:L22,3)</f>
        <v>0</v>
      </c>
      <c r="G34" s="95">
        <f>COUNTIF(L5:L22,2)</f>
        <v>0</v>
      </c>
      <c r="H34" s="95">
        <f>COUNTIF(L5:M22,1)</f>
        <v>0</v>
      </c>
      <c r="I34" s="95">
        <f>COUNTIF(L5:L30,0)</f>
        <v>26</v>
      </c>
    </row>
    <row r="35" spans="1:13" ht="21.75" x14ac:dyDescent="0.45">
      <c r="D35" s="1" t="s">
        <v>13</v>
      </c>
      <c r="G35" s="3">
        <f>(F34*100)/26</f>
        <v>0</v>
      </c>
      <c r="K35" s="5" t="s">
        <v>18</v>
      </c>
      <c r="M35" s="3">
        <f>(H34*100)/26</f>
        <v>0</v>
      </c>
    </row>
    <row r="36" spans="1:13" ht="21.75" x14ac:dyDescent="0.45">
      <c r="D36" s="1" t="s">
        <v>14</v>
      </c>
      <c r="G36" s="3">
        <f>(G35*100)/26</f>
        <v>0</v>
      </c>
      <c r="K36" s="5" t="s">
        <v>19</v>
      </c>
      <c r="M36" s="3">
        <f>(I34*100)/26</f>
        <v>100</v>
      </c>
    </row>
    <row r="37" spans="1:13" x14ac:dyDescent="0.45">
      <c r="C37" s="1" t="s">
        <v>15</v>
      </c>
      <c r="K37" s="1" t="s">
        <v>20</v>
      </c>
    </row>
    <row r="38" spans="1:13" x14ac:dyDescent="0.45">
      <c r="C38" s="1" t="s">
        <v>16</v>
      </c>
      <c r="K38" s="1" t="s">
        <v>22</v>
      </c>
    </row>
    <row r="39" spans="1:13" x14ac:dyDescent="0.45">
      <c r="C39" s="1" t="s">
        <v>17</v>
      </c>
      <c r="K39" s="1" t="s">
        <v>21</v>
      </c>
    </row>
  </sheetData>
  <mergeCells count="8">
    <mergeCell ref="K3:K4"/>
    <mergeCell ref="A3:A4"/>
    <mergeCell ref="F3:J3"/>
    <mergeCell ref="A2:M2"/>
    <mergeCell ref="B3:B4"/>
    <mergeCell ref="L3:L4"/>
    <mergeCell ref="M3:M4"/>
    <mergeCell ref="C3:E4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0" workbookViewId="0">
      <selection activeCell="I41" sqref="I41"/>
    </sheetView>
  </sheetViews>
  <sheetFormatPr defaultRowHeight="15" x14ac:dyDescent="0.25"/>
  <cols>
    <col min="1" max="1" width="4.7109375" customWidth="1"/>
    <col min="2" max="2" width="6.5703125" customWidth="1"/>
    <col min="3" max="3" width="7.140625" customWidth="1"/>
    <col min="4" max="4" width="9.7109375" customWidth="1"/>
    <col min="5" max="5" width="9.140625" customWidth="1"/>
    <col min="6" max="10" width="3.42578125" customWidth="1"/>
    <col min="11" max="11" width="8" customWidth="1"/>
    <col min="12" max="12" width="8.5703125" customWidth="1"/>
    <col min="13" max="13" width="10.140625" customWidth="1"/>
  </cols>
  <sheetData>
    <row r="1" spans="1:13" s="1" customFormat="1" ht="21.75" x14ac:dyDescent="0.5">
      <c r="A1" s="2"/>
      <c r="B1" s="2"/>
      <c r="C1" s="2"/>
      <c r="D1" s="2"/>
      <c r="E1" s="112" t="s">
        <v>2</v>
      </c>
      <c r="F1" s="112"/>
      <c r="G1" s="112"/>
      <c r="H1" s="112"/>
      <c r="I1" s="112"/>
      <c r="J1" s="112"/>
      <c r="K1" s="112"/>
      <c r="L1" s="112"/>
      <c r="M1" s="112"/>
    </row>
    <row r="2" spans="1:13" s="1" customFormat="1" ht="29.25" customHeight="1" x14ac:dyDescent="0.5">
      <c r="A2" s="100" t="s">
        <v>724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15.75" customHeight="1" x14ac:dyDescent="0.45">
      <c r="A3" s="113" t="s">
        <v>3</v>
      </c>
      <c r="B3" s="134" t="s">
        <v>4</v>
      </c>
      <c r="C3" s="122" t="s">
        <v>5</v>
      </c>
      <c r="D3" s="123"/>
      <c r="E3" s="124"/>
      <c r="F3" s="116" t="s">
        <v>1</v>
      </c>
      <c r="G3" s="116"/>
      <c r="H3" s="116"/>
      <c r="I3" s="116"/>
      <c r="J3" s="116"/>
      <c r="K3" s="117" t="s">
        <v>0</v>
      </c>
      <c r="L3" s="119" t="s">
        <v>11</v>
      </c>
      <c r="M3" s="119" t="s">
        <v>12</v>
      </c>
    </row>
    <row r="4" spans="1:13" s="1" customFormat="1" ht="54.75" customHeight="1" x14ac:dyDescent="0.45">
      <c r="A4" s="113"/>
      <c r="B4" s="135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8"/>
      <c r="L4" s="120"/>
      <c r="M4" s="121"/>
    </row>
    <row r="5" spans="1:13" s="12" customFormat="1" ht="13.5" customHeight="1" x14ac:dyDescent="0.4">
      <c r="A5" s="16">
        <v>1</v>
      </c>
      <c r="B5" s="52" t="s">
        <v>725</v>
      </c>
      <c r="C5" s="46" t="s">
        <v>35</v>
      </c>
      <c r="D5" s="46" t="s">
        <v>726</v>
      </c>
      <c r="E5" s="47" t="s">
        <v>727</v>
      </c>
      <c r="F5" s="10"/>
      <c r="G5" s="10"/>
      <c r="H5" s="10"/>
      <c r="I5" s="10"/>
      <c r="J5" s="10"/>
      <c r="K5" s="11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2" customFormat="1" ht="13.5" customHeight="1" x14ac:dyDescent="0.4">
      <c r="A6" s="16">
        <v>2</v>
      </c>
      <c r="B6" s="52" t="s">
        <v>728</v>
      </c>
      <c r="C6" s="46" t="s">
        <v>35</v>
      </c>
      <c r="D6" s="46" t="s">
        <v>729</v>
      </c>
      <c r="E6" s="47" t="s">
        <v>730</v>
      </c>
      <c r="F6" s="10"/>
      <c r="G6" s="10"/>
      <c r="H6" s="10"/>
      <c r="I6" s="10"/>
      <c r="J6" s="10"/>
      <c r="K6" s="11">
        <f t="shared" si="0"/>
        <v>0</v>
      </c>
      <c r="L6" s="3" t="str">
        <f t="shared" ref="L6:L33" si="1">IF(K6&lt;=3,"0",IF(K6&lt;=7,"1",IF(K6&lt;=11,"2",IF(K6&gt;=12,"3"))))</f>
        <v>0</v>
      </c>
      <c r="M6" s="3" t="str">
        <f t="shared" ref="M6:M19" si="2">IF(K6&lt;=3,"ไม่ผ่าน",IF(K6&lt;=7,"ผ่าน",IF(K6&lt;=11,"ดี",IF(K6&gt;=12,"ดีเยี่ยม"))))</f>
        <v>ไม่ผ่าน</v>
      </c>
    </row>
    <row r="7" spans="1:13" s="12" customFormat="1" ht="13.5" customHeight="1" x14ac:dyDescent="0.4">
      <c r="A7" s="16">
        <v>3</v>
      </c>
      <c r="B7" s="52" t="s">
        <v>731</v>
      </c>
      <c r="C7" s="46" t="s">
        <v>35</v>
      </c>
      <c r="D7" s="46" t="s">
        <v>732</v>
      </c>
      <c r="E7" s="47" t="s">
        <v>90</v>
      </c>
      <c r="F7" s="10"/>
      <c r="G7" s="10"/>
      <c r="H7" s="10"/>
      <c r="I7" s="10"/>
      <c r="J7" s="10"/>
      <c r="K7" s="1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2" customFormat="1" ht="13.5" customHeight="1" x14ac:dyDescent="0.4">
      <c r="A8" s="16">
        <v>4</v>
      </c>
      <c r="B8" s="52" t="s">
        <v>733</v>
      </c>
      <c r="C8" s="46" t="s">
        <v>35</v>
      </c>
      <c r="D8" s="46" t="s">
        <v>734</v>
      </c>
      <c r="E8" s="47" t="s">
        <v>735</v>
      </c>
      <c r="F8" s="10"/>
      <c r="G8" s="10"/>
      <c r="H8" s="10"/>
      <c r="I8" s="10"/>
      <c r="J8" s="10"/>
      <c r="K8" s="11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2" customFormat="1" ht="13.5" customHeight="1" x14ac:dyDescent="0.4">
      <c r="A9" s="16">
        <v>5</v>
      </c>
      <c r="B9" s="52" t="s">
        <v>736</v>
      </c>
      <c r="C9" s="46" t="s">
        <v>35</v>
      </c>
      <c r="D9" s="46" t="s">
        <v>737</v>
      </c>
      <c r="E9" s="47" t="s">
        <v>738</v>
      </c>
      <c r="F9" s="10"/>
      <c r="G9" s="10"/>
      <c r="H9" s="10"/>
      <c r="I9" s="10"/>
      <c r="J9" s="10"/>
      <c r="K9" s="1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2" customFormat="1" ht="13.5" customHeight="1" x14ac:dyDescent="0.4">
      <c r="A10" s="16">
        <v>6</v>
      </c>
      <c r="B10" s="52" t="s">
        <v>739</v>
      </c>
      <c r="C10" s="46" t="s">
        <v>35</v>
      </c>
      <c r="D10" s="46" t="s">
        <v>737</v>
      </c>
      <c r="E10" s="47" t="s">
        <v>740</v>
      </c>
      <c r="F10" s="10"/>
      <c r="G10" s="10"/>
      <c r="H10" s="10"/>
      <c r="I10" s="10"/>
      <c r="J10" s="10"/>
      <c r="K10" s="1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2" customFormat="1" ht="13.5" customHeight="1" x14ac:dyDescent="0.4">
      <c r="A11" s="16">
        <v>7</v>
      </c>
      <c r="B11" s="52" t="s">
        <v>741</v>
      </c>
      <c r="C11" s="46" t="s">
        <v>35</v>
      </c>
      <c r="D11" s="46" t="s">
        <v>742</v>
      </c>
      <c r="E11" s="47" t="s">
        <v>743</v>
      </c>
      <c r="F11" s="10"/>
      <c r="G11" s="10"/>
      <c r="H11" s="10"/>
      <c r="I11" s="10"/>
      <c r="J11" s="10"/>
      <c r="K11" s="1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2" customFormat="1" ht="13.5" customHeight="1" x14ac:dyDescent="0.4">
      <c r="A12" s="24">
        <v>8</v>
      </c>
      <c r="B12" s="52" t="s">
        <v>744</v>
      </c>
      <c r="C12" s="46" t="s">
        <v>35</v>
      </c>
      <c r="D12" s="46" t="s">
        <v>745</v>
      </c>
      <c r="E12" s="47" t="s">
        <v>746</v>
      </c>
      <c r="F12" s="10"/>
      <c r="G12" s="10"/>
      <c r="H12" s="10"/>
      <c r="I12" s="10"/>
      <c r="J12" s="10"/>
      <c r="K12" s="1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2" customFormat="1" ht="13.5" customHeight="1" x14ac:dyDescent="0.4">
      <c r="A13" s="18">
        <v>9</v>
      </c>
      <c r="B13" s="52" t="s">
        <v>747</v>
      </c>
      <c r="C13" s="46" t="s">
        <v>35</v>
      </c>
      <c r="D13" s="46" t="s">
        <v>387</v>
      </c>
      <c r="E13" s="47" t="s">
        <v>440</v>
      </c>
      <c r="F13" s="10"/>
      <c r="G13" s="10"/>
      <c r="H13" s="10"/>
      <c r="I13" s="10"/>
      <c r="J13" s="10"/>
      <c r="K13" s="1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2" customFormat="1" ht="13.5" customHeight="1" x14ac:dyDescent="0.4">
      <c r="A14" s="16">
        <v>10</v>
      </c>
      <c r="B14" s="52" t="s">
        <v>748</v>
      </c>
      <c r="C14" s="46" t="s">
        <v>35</v>
      </c>
      <c r="D14" s="46" t="s">
        <v>749</v>
      </c>
      <c r="E14" s="47" t="s">
        <v>750</v>
      </c>
      <c r="F14" s="10"/>
      <c r="G14" s="10"/>
      <c r="H14" s="10"/>
      <c r="I14" s="10"/>
      <c r="J14" s="10"/>
      <c r="K14" s="1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2" customFormat="1" ht="13.5" customHeight="1" x14ac:dyDescent="0.4">
      <c r="A15" s="16">
        <v>11</v>
      </c>
      <c r="B15" s="52" t="s">
        <v>751</v>
      </c>
      <c r="C15" s="46" t="s">
        <v>35</v>
      </c>
      <c r="D15" s="46" t="s">
        <v>752</v>
      </c>
      <c r="E15" s="47" t="s">
        <v>753</v>
      </c>
      <c r="F15" s="10"/>
      <c r="G15" s="10"/>
      <c r="H15" s="10"/>
      <c r="I15" s="10"/>
      <c r="J15" s="10"/>
      <c r="K15" s="11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2" customFormat="1" ht="13.5" customHeight="1" x14ac:dyDescent="0.4">
      <c r="A16" s="16">
        <v>12</v>
      </c>
      <c r="B16" s="52" t="s">
        <v>754</v>
      </c>
      <c r="C16" s="46" t="s">
        <v>35</v>
      </c>
      <c r="D16" s="46" t="s">
        <v>755</v>
      </c>
      <c r="E16" s="47" t="s">
        <v>410</v>
      </c>
      <c r="F16" s="10"/>
      <c r="G16" s="10"/>
      <c r="H16" s="10"/>
      <c r="I16" s="10"/>
      <c r="J16" s="10"/>
      <c r="K16" s="11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2" customFormat="1" ht="13.5" customHeight="1" x14ac:dyDescent="0.4">
      <c r="A17" s="16">
        <v>13</v>
      </c>
      <c r="B17" s="52" t="s">
        <v>756</v>
      </c>
      <c r="C17" s="46" t="s">
        <v>35</v>
      </c>
      <c r="D17" s="46" t="s">
        <v>757</v>
      </c>
      <c r="E17" s="47" t="s">
        <v>758</v>
      </c>
      <c r="F17" s="10"/>
      <c r="G17" s="10"/>
      <c r="H17" s="10"/>
      <c r="I17" s="10"/>
      <c r="J17" s="10"/>
      <c r="K17" s="11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2" customFormat="1" ht="13.5" customHeight="1" x14ac:dyDescent="0.4">
      <c r="A18" s="16">
        <v>14</v>
      </c>
      <c r="B18" s="52" t="s">
        <v>759</v>
      </c>
      <c r="C18" s="46" t="s">
        <v>50</v>
      </c>
      <c r="D18" s="46" t="s">
        <v>760</v>
      </c>
      <c r="E18" s="47" t="s">
        <v>761</v>
      </c>
      <c r="F18" s="10"/>
      <c r="G18" s="10"/>
      <c r="H18" s="10"/>
      <c r="I18" s="10"/>
      <c r="J18" s="10"/>
      <c r="K18" s="11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12" customFormat="1" ht="13.5" customHeight="1" x14ac:dyDescent="0.4">
      <c r="A19" s="16">
        <v>15</v>
      </c>
      <c r="B19" s="52" t="s">
        <v>762</v>
      </c>
      <c r="C19" s="46" t="s">
        <v>50</v>
      </c>
      <c r="D19" s="46" t="s">
        <v>763</v>
      </c>
      <c r="E19" s="47" t="s">
        <v>764</v>
      </c>
      <c r="F19" s="10"/>
      <c r="G19" s="10"/>
      <c r="H19" s="10"/>
      <c r="I19" s="10"/>
      <c r="J19" s="10"/>
      <c r="K19" s="11">
        <f t="shared" si="0"/>
        <v>0</v>
      </c>
      <c r="L19" s="3" t="str">
        <f t="shared" si="1"/>
        <v>0</v>
      </c>
      <c r="M19" s="3" t="str">
        <f t="shared" si="2"/>
        <v>ไม่ผ่าน</v>
      </c>
    </row>
    <row r="20" spans="1:13" s="12" customFormat="1" ht="13.5" customHeight="1" x14ac:dyDescent="0.4">
      <c r="A20" s="16">
        <v>16</v>
      </c>
      <c r="B20" s="52" t="s">
        <v>765</v>
      </c>
      <c r="C20" s="46" t="s">
        <v>50</v>
      </c>
      <c r="D20" s="46" t="s">
        <v>766</v>
      </c>
      <c r="E20" s="47" t="s">
        <v>767</v>
      </c>
      <c r="F20" s="10"/>
      <c r="G20" s="10"/>
      <c r="H20" s="10"/>
      <c r="I20" s="10"/>
      <c r="J20" s="10"/>
      <c r="K20" s="11">
        <f t="shared" si="0"/>
        <v>0</v>
      </c>
      <c r="L20" s="3" t="str">
        <f t="shared" si="1"/>
        <v>0</v>
      </c>
      <c r="M20" s="3" t="str">
        <f t="shared" ref="M20:M33" si="3">IF(K20&lt;=3,"ไม่ผ่าน",IF(K20&lt;=7,"ผ่าน",IF(K20&lt;=11,"ดี",IF(K20&gt;=12,"ดีเยี่ยม"))))</f>
        <v>ไม่ผ่าน</v>
      </c>
    </row>
    <row r="21" spans="1:13" s="12" customFormat="1" ht="13.5" customHeight="1" x14ac:dyDescent="0.4">
      <c r="A21" s="16">
        <v>17</v>
      </c>
      <c r="B21" s="52" t="s">
        <v>768</v>
      </c>
      <c r="C21" s="46" t="s">
        <v>50</v>
      </c>
      <c r="D21" s="46" t="s">
        <v>573</v>
      </c>
      <c r="E21" s="47" t="s">
        <v>769</v>
      </c>
      <c r="F21" s="10"/>
      <c r="G21" s="10"/>
      <c r="H21" s="10"/>
      <c r="I21" s="10"/>
      <c r="J21" s="10"/>
      <c r="K21" s="11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2" customFormat="1" ht="13.5" customHeight="1" x14ac:dyDescent="0.4">
      <c r="A22" s="16">
        <v>18</v>
      </c>
      <c r="B22" s="52" t="s">
        <v>770</v>
      </c>
      <c r="C22" s="46" t="s">
        <v>50</v>
      </c>
      <c r="D22" s="46" t="s">
        <v>771</v>
      </c>
      <c r="E22" s="47" t="s">
        <v>772</v>
      </c>
      <c r="F22" s="10"/>
      <c r="G22" s="10"/>
      <c r="H22" s="10"/>
      <c r="I22" s="10"/>
      <c r="J22" s="10"/>
      <c r="K22" s="11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2" customFormat="1" ht="13.5" customHeight="1" x14ac:dyDescent="0.4">
      <c r="A23" s="16">
        <v>19</v>
      </c>
      <c r="B23" s="52" t="s">
        <v>773</v>
      </c>
      <c r="C23" s="46" t="s">
        <v>50</v>
      </c>
      <c r="D23" s="46" t="s">
        <v>774</v>
      </c>
      <c r="E23" s="47" t="s">
        <v>775</v>
      </c>
      <c r="F23" s="10"/>
      <c r="G23" s="10"/>
      <c r="H23" s="10"/>
      <c r="I23" s="10"/>
      <c r="J23" s="10"/>
      <c r="K23" s="11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2" customFormat="1" ht="13.5" customHeight="1" x14ac:dyDescent="0.4">
      <c r="A24" s="16">
        <v>20</v>
      </c>
      <c r="B24" s="52" t="s">
        <v>776</v>
      </c>
      <c r="C24" s="46" t="s">
        <v>50</v>
      </c>
      <c r="D24" s="46" t="s">
        <v>777</v>
      </c>
      <c r="E24" s="47" t="s">
        <v>778</v>
      </c>
      <c r="F24" s="10"/>
      <c r="G24" s="10"/>
      <c r="H24" s="10"/>
      <c r="I24" s="10"/>
      <c r="J24" s="10"/>
      <c r="K24" s="11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2" customFormat="1" ht="13.5" customHeight="1" x14ac:dyDescent="0.4">
      <c r="A25" s="16">
        <v>21</v>
      </c>
      <c r="B25" s="52" t="s">
        <v>779</v>
      </c>
      <c r="C25" s="46" t="s">
        <v>50</v>
      </c>
      <c r="D25" s="46" t="s">
        <v>780</v>
      </c>
      <c r="E25" s="47" t="s">
        <v>781</v>
      </c>
      <c r="F25" s="10"/>
      <c r="G25" s="10"/>
      <c r="H25" s="10"/>
      <c r="I25" s="10"/>
      <c r="J25" s="10"/>
      <c r="K25" s="11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2" customFormat="1" ht="13.5" customHeight="1" x14ac:dyDescent="0.4">
      <c r="A26" s="16">
        <v>22</v>
      </c>
      <c r="B26" s="52" t="s">
        <v>782</v>
      </c>
      <c r="C26" s="64" t="s">
        <v>50</v>
      </c>
      <c r="D26" s="64" t="s">
        <v>783</v>
      </c>
      <c r="E26" s="65" t="s">
        <v>784</v>
      </c>
      <c r="F26" s="10"/>
      <c r="G26" s="10"/>
      <c r="H26" s="10"/>
      <c r="I26" s="10"/>
      <c r="J26" s="10"/>
      <c r="K26" s="11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2" customFormat="1" ht="13.5" customHeight="1" x14ac:dyDescent="0.4">
      <c r="A27" s="16">
        <v>23</v>
      </c>
      <c r="B27" s="52" t="s">
        <v>785</v>
      </c>
      <c r="C27" s="66" t="s">
        <v>50</v>
      </c>
      <c r="D27" s="67" t="s">
        <v>786</v>
      </c>
      <c r="E27" s="68" t="s">
        <v>787</v>
      </c>
      <c r="F27" s="10"/>
      <c r="G27" s="10"/>
      <c r="H27" s="10"/>
      <c r="I27" s="10"/>
      <c r="J27" s="10"/>
      <c r="K27" s="11">
        <f t="shared" ref="K27:K33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2" customFormat="1" ht="13.5" customHeight="1" x14ac:dyDescent="0.4">
      <c r="A28" s="16">
        <v>24</v>
      </c>
      <c r="B28" s="52" t="s">
        <v>788</v>
      </c>
      <c r="C28" s="46" t="s">
        <v>50</v>
      </c>
      <c r="D28" s="46" t="s">
        <v>789</v>
      </c>
      <c r="E28" s="47" t="s">
        <v>790</v>
      </c>
      <c r="F28" s="10"/>
      <c r="G28" s="10"/>
      <c r="H28" s="10"/>
      <c r="I28" s="10"/>
      <c r="J28" s="10"/>
      <c r="K28" s="11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2" customFormat="1" ht="13.5" customHeight="1" x14ac:dyDescent="0.4">
      <c r="A29" s="16">
        <v>25</v>
      </c>
      <c r="B29" s="52" t="s">
        <v>791</v>
      </c>
      <c r="C29" s="46" t="s">
        <v>50</v>
      </c>
      <c r="D29" s="46" t="s">
        <v>792</v>
      </c>
      <c r="E29" s="47" t="s">
        <v>793</v>
      </c>
      <c r="F29" s="10"/>
      <c r="G29" s="10"/>
      <c r="H29" s="10"/>
      <c r="I29" s="10"/>
      <c r="J29" s="10"/>
      <c r="K29" s="11">
        <f t="shared" si="4"/>
        <v>0</v>
      </c>
      <c r="L29" s="3" t="str">
        <f t="shared" si="1"/>
        <v>0</v>
      </c>
      <c r="M29" s="3" t="str">
        <f t="shared" si="3"/>
        <v>ไม่ผ่าน</v>
      </c>
    </row>
    <row r="30" spans="1:13" s="12" customFormat="1" ht="13.5" customHeight="1" x14ac:dyDescent="0.4">
      <c r="A30" s="16">
        <v>26</v>
      </c>
      <c r="B30" s="52" t="s">
        <v>794</v>
      </c>
      <c r="C30" s="46" t="s">
        <v>50</v>
      </c>
      <c r="D30" s="46" t="s">
        <v>795</v>
      </c>
      <c r="E30" s="47" t="s">
        <v>796</v>
      </c>
      <c r="F30" s="10"/>
      <c r="G30" s="10"/>
      <c r="H30" s="10"/>
      <c r="I30" s="10"/>
      <c r="J30" s="10"/>
      <c r="K30" s="11">
        <f t="shared" si="4"/>
        <v>0</v>
      </c>
      <c r="L30" s="3" t="str">
        <f t="shared" si="1"/>
        <v>0</v>
      </c>
      <c r="M30" s="3" t="str">
        <f t="shared" si="3"/>
        <v>ไม่ผ่าน</v>
      </c>
    </row>
    <row r="31" spans="1:13" s="12" customFormat="1" ht="13.5" customHeight="1" x14ac:dyDescent="0.4">
      <c r="A31" s="16">
        <v>27</v>
      </c>
      <c r="B31" s="52" t="s">
        <v>797</v>
      </c>
      <c r="C31" s="45" t="s">
        <v>50</v>
      </c>
      <c r="D31" s="46" t="s">
        <v>798</v>
      </c>
      <c r="E31" s="47" t="s">
        <v>799</v>
      </c>
      <c r="F31" s="10"/>
      <c r="G31" s="10"/>
      <c r="H31" s="10"/>
      <c r="I31" s="10"/>
      <c r="J31" s="10"/>
      <c r="K31" s="11">
        <f t="shared" si="4"/>
        <v>0</v>
      </c>
      <c r="L31" s="3" t="str">
        <f t="shared" si="1"/>
        <v>0</v>
      </c>
      <c r="M31" s="3" t="str">
        <f t="shared" si="3"/>
        <v>ไม่ผ่าน</v>
      </c>
    </row>
    <row r="32" spans="1:13" s="12" customFormat="1" ht="13.5" customHeight="1" x14ac:dyDescent="0.4">
      <c r="A32" s="16">
        <v>28</v>
      </c>
      <c r="B32" s="52">
        <v>15626</v>
      </c>
      <c r="C32" s="45" t="s">
        <v>50</v>
      </c>
      <c r="D32" s="46" t="s">
        <v>800</v>
      </c>
      <c r="E32" s="47" t="s">
        <v>801</v>
      </c>
      <c r="F32" s="10"/>
      <c r="G32" s="10"/>
      <c r="H32" s="10"/>
      <c r="I32" s="10"/>
      <c r="J32" s="10"/>
      <c r="K32" s="11">
        <f t="shared" si="4"/>
        <v>0</v>
      </c>
      <c r="L32" s="3" t="str">
        <f t="shared" si="1"/>
        <v>0</v>
      </c>
      <c r="M32" s="3" t="str">
        <f t="shared" si="3"/>
        <v>ไม่ผ่าน</v>
      </c>
    </row>
    <row r="33" spans="1:13" s="12" customFormat="1" ht="13.5" customHeight="1" x14ac:dyDescent="0.4">
      <c r="A33" s="16">
        <v>29</v>
      </c>
      <c r="B33" s="52">
        <v>15627</v>
      </c>
      <c r="C33" s="45" t="s">
        <v>50</v>
      </c>
      <c r="D33" s="46" t="s">
        <v>802</v>
      </c>
      <c r="E33" s="47" t="s">
        <v>801</v>
      </c>
      <c r="F33" s="10"/>
      <c r="G33" s="10"/>
      <c r="H33" s="10"/>
      <c r="I33" s="10"/>
      <c r="J33" s="10"/>
      <c r="K33" s="11">
        <f t="shared" si="4"/>
        <v>0</v>
      </c>
      <c r="L33" s="3" t="str">
        <f t="shared" si="1"/>
        <v>0</v>
      </c>
      <c r="M33" s="3" t="str">
        <f t="shared" si="3"/>
        <v>ไม่ผ่าน</v>
      </c>
    </row>
    <row r="34" spans="1:13" s="12" customFormat="1" ht="13.5" customHeight="1" x14ac:dyDescent="0.4">
      <c r="A34" s="16"/>
      <c r="B34" s="52"/>
      <c r="C34" s="45"/>
      <c r="D34" s="46"/>
      <c r="E34" s="47"/>
      <c r="F34" s="10"/>
      <c r="G34" s="10"/>
      <c r="H34" s="10"/>
      <c r="I34" s="10"/>
      <c r="J34" s="10"/>
      <c r="K34" s="11"/>
      <c r="L34" s="3"/>
      <c r="M34" s="3"/>
    </row>
    <row r="35" spans="1:13" s="12" customFormat="1" ht="18" customHeight="1" x14ac:dyDescent="0.4">
      <c r="C35" s="12" t="s">
        <v>2</v>
      </c>
      <c r="F35" s="25"/>
      <c r="G35" s="95">
        <f>COUNTIF(L5:L34,3)</f>
        <v>0</v>
      </c>
      <c r="H35" s="95">
        <f>COUNTIF(L5:L34,2)</f>
        <v>0</v>
      </c>
      <c r="I35" s="95">
        <f>COUNTIF(L5:L34,1)</f>
        <v>0</v>
      </c>
      <c r="J35" s="95">
        <f>COUNTIF(L5:L34,0)</f>
        <v>29</v>
      </c>
    </row>
    <row r="36" spans="1:13" s="12" customFormat="1" ht="18" customHeight="1" x14ac:dyDescent="0.4">
      <c r="C36" s="12" t="s">
        <v>13</v>
      </c>
      <c r="F36" s="132">
        <f>(G35*100)/29</f>
        <v>0</v>
      </c>
      <c r="G36" s="132"/>
      <c r="H36" s="25"/>
      <c r="I36" s="25"/>
      <c r="J36" s="25"/>
      <c r="K36" s="25" t="s">
        <v>18</v>
      </c>
      <c r="M36" s="29">
        <f>(I35*100)/29</f>
        <v>0</v>
      </c>
    </row>
    <row r="37" spans="1:13" s="12" customFormat="1" ht="18" customHeight="1" x14ac:dyDescent="0.4">
      <c r="C37" s="12" t="s">
        <v>14</v>
      </c>
      <c r="F37" s="133">
        <f>(H35*100)/29</f>
        <v>0</v>
      </c>
      <c r="G37" s="133"/>
      <c r="H37" s="25"/>
      <c r="I37" s="25"/>
      <c r="J37" s="25"/>
      <c r="K37" s="25" t="s">
        <v>19</v>
      </c>
      <c r="M37" s="29">
        <f>(J35*100)/29</f>
        <v>100</v>
      </c>
    </row>
    <row r="38" spans="1:13" s="12" customFormat="1" ht="18" customHeight="1" x14ac:dyDescent="0.4">
      <c r="C38" s="12" t="s">
        <v>15</v>
      </c>
      <c r="F38" s="25"/>
      <c r="G38" s="25"/>
      <c r="H38" s="25"/>
      <c r="I38" s="25"/>
      <c r="J38" s="25"/>
      <c r="K38" s="12" t="s">
        <v>20</v>
      </c>
    </row>
    <row r="39" spans="1:13" s="12" customFormat="1" ht="18" customHeight="1" x14ac:dyDescent="0.4">
      <c r="C39" s="12" t="s">
        <v>16</v>
      </c>
      <c r="F39" s="25"/>
      <c r="G39" s="25"/>
      <c r="H39" s="25"/>
      <c r="I39" s="25"/>
      <c r="J39" s="25"/>
      <c r="K39" s="12" t="s">
        <v>22</v>
      </c>
    </row>
    <row r="40" spans="1:13" s="12" customFormat="1" ht="18" customHeight="1" x14ac:dyDescent="0.4">
      <c r="C40" s="12" t="s">
        <v>17</v>
      </c>
      <c r="F40" s="25"/>
      <c r="G40" s="25"/>
      <c r="H40" s="25"/>
      <c r="I40" s="25"/>
      <c r="J40" s="25"/>
      <c r="K40" s="12" t="s">
        <v>21</v>
      </c>
    </row>
  </sheetData>
  <mergeCells count="11">
    <mergeCell ref="L3:L4"/>
    <mergeCell ref="M3:M4"/>
    <mergeCell ref="F36:G36"/>
    <mergeCell ref="F37:G37"/>
    <mergeCell ref="E1:M1"/>
    <mergeCell ref="A2:M2"/>
    <mergeCell ref="A3:A4"/>
    <mergeCell ref="B3:B4"/>
    <mergeCell ref="F3:J3"/>
    <mergeCell ref="C3:E4"/>
    <mergeCell ref="K3:K4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3" workbookViewId="0">
      <selection activeCell="F37" sqref="F37"/>
    </sheetView>
  </sheetViews>
  <sheetFormatPr defaultRowHeight="15" x14ac:dyDescent="0.25"/>
  <cols>
    <col min="1" max="1" width="4.42578125" customWidth="1"/>
    <col min="2" max="2" width="8.140625" customWidth="1"/>
    <col min="3" max="3" width="6.5703125" customWidth="1"/>
    <col min="4" max="4" width="8.5703125" customWidth="1"/>
    <col min="5" max="5" width="9.5703125" customWidth="1"/>
    <col min="6" max="10" width="3.7109375" customWidth="1"/>
    <col min="11" max="11" width="6.140625" customWidth="1"/>
    <col min="12" max="12" width="9.85546875" customWidth="1"/>
    <col min="13" max="13" width="12" customWidth="1"/>
  </cols>
  <sheetData>
    <row r="1" spans="1:13" s="1" customFormat="1" ht="21.75" x14ac:dyDescent="0.5">
      <c r="A1" s="2"/>
      <c r="B1" s="2"/>
      <c r="C1" s="2"/>
      <c r="D1" s="2"/>
      <c r="E1" s="112" t="s">
        <v>2</v>
      </c>
      <c r="F1" s="112"/>
      <c r="G1" s="112"/>
      <c r="H1" s="112"/>
      <c r="I1" s="112"/>
      <c r="J1" s="112"/>
      <c r="K1" s="112"/>
      <c r="L1" s="112"/>
      <c r="M1" s="112"/>
    </row>
    <row r="2" spans="1:13" s="1" customFormat="1" ht="29.25" customHeight="1" x14ac:dyDescent="0.5">
      <c r="A2" s="100" t="s">
        <v>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21" customHeight="1" x14ac:dyDescent="0.45">
      <c r="A3" s="113" t="s">
        <v>3</v>
      </c>
      <c r="B3" s="114" t="s">
        <v>4</v>
      </c>
      <c r="C3" s="122" t="s">
        <v>5</v>
      </c>
      <c r="D3" s="123"/>
      <c r="E3" s="124"/>
      <c r="F3" s="116" t="s">
        <v>1</v>
      </c>
      <c r="G3" s="116"/>
      <c r="H3" s="116"/>
      <c r="I3" s="116"/>
      <c r="J3" s="116"/>
      <c r="K3" s="117" t="s">
        <v>0</v>
      </c>
      <c r="L3" s="119" t="s">
        <v>11</v>
      </c>
      <c r="M3" s="119" t="s">
        <v>12</v>
      </c>
    </row>
    <row r="4" spans="1:13" s="1" customFormat="1" ht="58.5" customHeight="1" x14ac:dyDescent="0.45">
      <c r="A4" s="113"/>
      <c r="B4" s="115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8"/>
      <c r="L4" s="120"/>
      <c r="M4" s="121"/>
    </row>
    <row r="5" spans="1:13" s="1" customFormat="1" ht="17.25" customHeight="1" x14ac:dyDescent="0.45">
      <c r="A5" s="13">
        <v>1</v>
      </c>
      <c r="B5" s="69"/>
      <c r="C5" s="45"/>
      <c r="D5" s="46"/>
      <c r="E5" s="47"/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45">
      <c r="A6" s="13">
        <v>2</v>
      </c>
      <c r="B6" s="69"/>
      <c r="C6" s="45"/>
      <c r="D6" s="46"/>
      <c r="E6" s="47"/>
      <c r="F6" s="4"/>
      <c r="G6" s="4"/>
      <c r="H6" s="4"/>
      <c r="I6" s="4"/>
      <c r="J6" s="4"/>
      <c r="K6" s="3">
        <f t="shared" si="0"/>
        <v>0</v>
      </c>
      <c r="L6" s="3" t="str">
        <f t="shared" ref="L6:L30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45">
      <c r="A7" s="13">
        <v>3</v>
      </c>
      <c r="B7" s="69"/>
      <c r="C7" s="61"/>
      <c r="D7" s="62"/>
      <c r="E7" s="63"/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45">
      <c r="A8" s="13">
        <v>4</v>
      </c>
      <c r="B8" s="69"/>
      <c r="C8" s="61"/>
      <c r="D8" s="62"/>
      <c r="E8" s="63"/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45">
      <c r="A9" s="13">
        <v>5</v>
      </c>
      <c r="B9" s="69"/>
      <c r="C9" s="61"/>
      <c r="D9" s="62"/>
      <c r="E9" s="63"/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45">
      <c r="A10" s="13">
        <v>6</v>
      </c>
      <c r="B10" s="69"/>
      <c r="C10" s="61"/>
      <c r="D10" s="62"/>
      <c r="E10" s="63"/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45">
      <c r="A11" s="13">
        <v>7</v>
      </c>
      <c r="B11" s="69"/>
      <c r="C11" s="61"/>
      <c r="D11" s="62"/>
      <c r="E11" s="63"/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45">
      <c r="A12" s="19">
        <v>8</v>
      </c>
      <c r="B12" s="69"/>
      <c r="C12" s="61"/>
      <c r="D12" s="62"/>
      <c r="E12" s="63"/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45">
      <c r="A13" s="17">
        <v>9</v>
      </c>
      <c r="B13" s="69"/>
      <c r="C13" s="61"/>
      <c r="D13" s="62"/>
      <c r="E13" s="63"/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45">
      <c r="A14" s="13">
        <v>10</v>
      </c>
      <c r="B14" s="69"/>
      <c r="C14" s="61"/>
      <c r="D14" s="62"/>
      <c r="E14" s="63"/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45">
      <c r="A15" s="13">
        <v>11</v>
      </c>
      <c r="B15" s="69"/>
      <c r="C15" s="61"/>
      <c r="D15" s="62"/>
      <c r="E15" s="63"/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ref="M15:M26" si="3">IF(K15&lt;=3,"ไม่ผ่าน",IF(K15&lt;=7,"ผ่าน",IF(K15&lt;=11,"ดี",IF(K15&gt;=12,"ดีเยี่ยม"))))</f>
        <v>ไม่ผ่าน</v>
      </c>
    </row>
    <row r="16" spans="1:13" s="1" customFormat="1" ht="17.25" customHeight="1" x14ac:dyDescent="0.45">
      <c r="A16" s="13">
        <v>12</v>
      </c>
      <c r="B16" s="69"/>
      <c r="C16" s="61"/>
      <c r="D16" s="62"/>
      <c r="E16" s="63"/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7.25" customHeight="1" x14ac:dyDescent="0.45">
      <c r="A17" s="13">
        <v>13</v>
      </c>
      <c r="B17" s="69"/>
      <c r="C17" s="61"/>
      <c r="D17" s="62"/>
      <c r="E17" s="63"/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 x14ac:dyDescent="0.45">
      <c r="A18" s="13">
        <v>14</v>
      </c>
      <c r="B18" s="70"/>
      <c r="C18" s="71"/>
      <c r="D18" s="62"/>
      <c r="E18" s="63"/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7.25" customHeight="1" x14ac:dyDescent="0.45">
      <c r="A19" s="13">
        <v>15</v>
      </c>
      <c r="B19" s="70"/>
      <c r="C19" s="71"/>
      <c r="D19" s="62"/>
      <c r="E19" s="63"/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7.25" customHeight="1" x14ac:dyDescent="0.45">
      <c r="A20" s="13">
        <v>16</v>
      </c>
      <c r="B20" s="72"/>
      <c r="C20" s="61"/>
      <c r="D20" s="62"/>
      <c r="E20" s="63"/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7.25" customHeight="1" x14ac:dyDescent="0.45">
      <c r="A21" s="13">
        <v>17</v>
      </c>
      <c r="B21" s="72"/>
      <c r="C21" s="61"/>
      <c r="D21" s="62"/>
      <c r="E21" s="63"/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7.25" customHeight="1" x14ac:dyDescent="0.45">
      <c r="A22" s="13">
        <v>18</v>
      </c>
      <c r="B22" s="72"/>
      <c r="C22" s="61"/>
      <c r="D22" s="62"/>
      <c r="E22" s="63"/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7.25" customHeight="1" x14ac:dyDescent="0.45">
      <c r="A23" s="13">
        <v>19</v>
      </c>
      <c r="B23" s="72"/>
      <c r="C23" s="61"/>
      <c r="D23" s="62"/>
      <c r="E23" s="63"/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7.25" customHeight="1" x14ac:dyDescent="0.45">
      <c r="A24" s="13">
        <v>20</v>
      </c>
      <c r="B24" s="72"/>
      <c r="C24" s="61"/>
      <c r="D24" s="62"/>
      <c r="E24" s="63"/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7.25" customHeight="1" x14ac:dyDescent="0.45">
      <c r="A25" s="13">
        <v>21</v>
      </c>
      <c r="B25" s="72"/>
      <c r="C25" s="61"/>
      <c r="D25" s="62"/>
      <c r="E25" s="63"/>
      <c r="F25" s="4"/>
      <c r="G25" s="4"/>
      <c r="H25" s="4"/>
      <c r="I25" s="4"/>
      <c r="J25" s="4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7.25" customHeight="1" x14ac:dyDescent="0.45">
      <c r="A26" s="13">
        <v>22</v>
      </c>
      <c r="B26" s="52"/>
      <c r="C26" s="61"/>
      <c r="D26" s="62"/>
      <c r="E26" s="63"/>
      <c r="F26" s="4"/>
      <c r="G26" s="4"/>
      <c r="H26" s="4"/>
      <c r="I26" s="4"/>
      <c r="J26" s="4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7.25" customHeight="1" x14ac:dyDescent="0.45">
      <c r="A27" s="13">
        <v>23</v>
      </c>
      <c r="B27" s="52"/>
      <c r="C27" s="61"/>
      <c r="D27" s="62"/>
      <c r="E27" s="63"/>
      <c r="F27" s="4"/>
      <c r="G27" s="4"/>
      <c r="H27" s="4"/>
      <c r="I27" s="4"/>
      <c r="J27" s="4"/>
      <c r="K27" s="3">
        <f>SUM(F27,G27,H27,I27,J27)</f>
        <v>0</v>
      </c>
      <c r="L27" s="3" t="str">
        <f>IF(K27&lt;=3,"0",IF(K27&lt;=7,"1",IF(K27&lt;=11,"2",IF(K27&gt;=12,"3"))))</f>
        <v>0</v>
      </c>
      <c r="M27" s="3" t="str">
        <f>IF(K27&lt;=3,"ไม่ผ่าน",IF(K27&lt;=7,"ผ่าน",IF(K27&lt;=11,"ดี",IF(K27&gt;=12,"ดีเยี่ยม"))))</f>
        <v>ไม่ผ่าน</v>
      </c>
    </row>
    <row r="28" spans="1:13" s="1" customFormat="1" ht="17.25" customHeight="1" x14ac:dyDescent="0.45">
      <c r="A28" s="13">
        <v>24</v>
      </c>
      <c r="B28" s="52"/>
      <c r="C28" s="61"/>
      <c r="D28" s="62"/>
      <c r="E28" s="63"/>
      <c r="F28" s="4"/>
      <c r="G28" s="4"/>
      <c r="H28" s="4"/>
      <c r="I28" s="4"/>
      <c r="J28" s="4"/>
      <c r="K28" s="3">
        <f>SUM(F28,G28,H28,I28,J28)</f>
        <v>0</v>
      </c>
      <c r="L28" s="3" t="str">
        <f t="shared" si="1"/>
        <v>0</v>
      </c>
      <c r="M28" s="3" t="str">
        <f>IF(K28&lt;=3,"ไม่ผ่าน",IF(K28&lt;=7,"ผ่าน",IF(K28&lt;=11,"ดี",IF(K28&gt;=12,"ดีเยี่ยม"))))</f>
        <v>ไม่ผ่าน</v>
      </c>
    </row>
    <row r="29" spans="1:13" s="1" customFormat="1" ht="17.25" customHeight="1" x14ac:dyDescent="0.45">
      <c r="A29" s="13">
        <v>25</v>
      </c>
      <c r="B29" s="52"/>
      <c r="C29" s="61"/>
      <c r="D29" s="62"/>
      <c r="E29" s="63"/>
      <c r="F29" s="4"/>
      <c r="G29" s="4"/>
      <c r="H29" s="4"/>
      <c r="I29" s="4"/>
      <c r="J29" s="4"/>
      <c r="K29" s="3">
        <f>SUM(F29,G29,H29,I29,J29)</f>
        <v>0</v>
      </c>
      <c r="L29" s="3" t="str">
        <f t="shared" si="1"/>
        <v>0</v>
      </c>
      <c r="M29" s="3" t="str">
        <f>IF(K29&lt;=3,"ไม่ผ่าน",IF(K29&lt;=7,"ผ่าน",IF(K29&lt;=11,"ดี",IF(K29&gt;=12,"ดีเยี่ยม"))))</f>
        <v>ไม่ผ่าน</v>
      </c>
    </row>
    <row r="30" spans="1:13" s="1" customFormat="1" ht="17.25" customHeight="1" x14ac:dyDescent="0.45">
      <c r="A30" s="13">
        <v>26</v>
      </c>
      <c r="B30" s="52"/>
      <c r="C30" s="61"/>
      <c r="D30" s="62"/>
      <c r="E30" s="63"/>
      <c r="F30" s="4"/>
      <c r="G30" s="4"/>
      <c r="H30" s="4"/>
      <c r="I30" s="4"/>
      <c r="J30" s="4"/>
      <c r="K30" s="3">
        <f>SUM(F30,G30,H30,I30,J30)</f>
        <v>0</v>
      </c>
      <c r="L30" s="3" t="str">
        <f t="shared" si="1"/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" customFormat="1" ht="17.25" customHeight="1" x14ac:dyDescent="0.45">
      <c r="A31" s="7"/>
      <c r="B31" s="7"/>
      <c r="C31" s="7"/>
      <c r="D31" s="7"/>
      <c r="E31" s="8"/>
      <c r="F31" s="9"/>
      <c r="G31" s="95">
        <f>COUNTIF(L5:L30,3)</f>
        <v>0</v>
      </c>
      <c r="H31" s="95">
        <f>COUNTIF(L5:L30,2)</f>
        <v>0</v>
      </c>
      <c r="I31" s="95">
        <f>COUNTIF(L5:L30,1)</f>
        <v>0</v>
      </c>
      <c r="J31" s="95">
        <f>COUNTIF(L5:L30,0)</f>
        <v>26</v>
      </c>
      <c r="K31" s="8"/>
      <c r="L31" s="8"/>
      <c r="M31" s="8"/>
    </row>
    <row r="32" spans="1:13" s="1" customFormat="1" ht="21" x14ac:dyDescent="0.45">
      <c r="C32" s="1" t="s">
        <v>2</v>
      </c>
      <c r="F32" s="5"/>
      <c r="G32" s="5"/>
      <c r="H32" s="5"/>
      <c r="I32" s="5"/>
      <c r="J32" s="5"/>
    </row>
    <row r="33" spans="3:14" s="1" customFormat="1" ht="21" x14ac:dyDescent="0.45">
      <c r="C33" s="1" t="s">
        <v>13</v>
      </c>
      <c r="F33" s="132">
        <f>(G31*100)/26</f>
        <v>0</v>
      </c>
      <c r="G33" s="132"/>
      <c r="H33" s="5"/>
      <c r="I33" s="5"/>
      <c r="J33" s="5"/>
      <c r="K33" s="5" t="s">
        <v>18</v>
      </c>
      <c r="M33" s="29">
        <f>(I31*100)/26</f>
        <v>0</v>
      </c>
      <c r="N33" s="29"/>
    </row>
    <row r="34" spans="3:14" s="1" customFormat="1" ht="21" x14ac:dyDescent="0.45">
      <c r="C34" s="1" t="s">
        <v>14</v>
      </c>
      <c r="F34" s="132">
        <f>(H31*100)/26</f>
        <v>0</v>
      </c>
      <c r="G34" s="132"/>
      <c r="H34" s="5"/>
      <c r="I34" s="5"/>
      <c r="J34" s="5"/>
      <c r="K34" s="5" t="s">
        <v>19</v>
      </c>
      <c r="M34" s="29">
        <f>(J31*100)/26</f>
        <v>100</v>
      </c>
    </row>
    <row r="35" spans="3:14" s="1" customFormat="1" ht="21" x14ac:dyDescent="0.45">
      <c r="C35" s="1" t="s">
        <v>15</v>
      </c>
      <c r="F35" s="5"/>
      <c r="G35" s="5"/>
      <c r="H35" s="5"/>
      <c r="I35" s="5"/>
      <c r="J35" s="5"/>
      <c r="K35" s="1" t="s">
        <v>20</v>
      </c>
    </row>
    <row r="36" spans="3:14" s="1" customFormat="1" ht="21" x14ac:dyDescent="0.45">
      <c r="C36" s="1" t="s">
        <v>16</v>
      </c>
      <c r="F36" s="5"/>
      <c r="G36" s="5"/>
      <c r="H36" s="5"/>
      <c r="I36" s="5"/>
      <c r="J36" s="5"/>
      <c r="K36" s="1" t="s">
        <v>22</v>
      </c>
    </row>
    <row r="37" spans="3:14" s="1" customFormat="1" ht="21" x14ac:dyDescent="0.45">
      <c r="C37" s="1" t="s">
        <v>17</v>
      </c>
      <c r="F37" s="5"/>
      <c r="G37" s="5"/>
      <c r="H37" s="5"/>
      <c r="I37" s="5"/>
      <c r="J37" s="5"/>
      <c r="K37" s="1" t="s">
        <v>21</v>
      </c>
    </row>
  </sheetData>
  <mergeCells count="11">
    <mergeCell ref="L3:L4"/>
    <mergeCell ref="M3:M4"/>
    <mergeCell ref="F33:G33"/>
    <mergeCell ref="F34:G34"/>
    <mergeCell ref="E1:M1"/>
    <mergeCell ref="A2:M2"/>
    <mergeCell ref="A3:A4"/>
    <mergeCell ref="B3:B4"/>
    <mergeCell ref="F3:J3"/>
    <mergeCell ref="C3:E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pane ySplit="2" topLeftCell="A18" activePane="bottomLeft" state="frozen"/>
      <selection pane="bottomLeft" activeCell="J36" sqref="J36"/>
    </sheetView>
  </sheetViews>
  <sheetFormatPr defaultRowHeight="15" x14ac:dyDescent="0.25"/>
  <cols>
    <col min="1" max="1" width="3.42578125" customWidth="1"/>
    <col min="2" max="2" width="6.140625" customWidth="1"/>
    <col min="3" max="3" width="6.85546875" customWidth="1"/>
    <col min="4" max="4" width="8" customWidth="1"/>
    <col min="5" max="5" width="8.7109375" customWidth="1"/>
    <col min="6" max="10" width="3.7109375" customWidth="1"/>
    <col min="11" max="11" width="7.42578125" customWidth="1"/>
    <col min="12" max="12" width="8.5703125" customWidth="1"/>
    <col min="13" max="13" width="8.85546875" customWidth="1"/>
  </cols>
  <sheetData>
    <row r="1" spans="1:24" s="1" customFormat="1" ht="21.75" x14ac:dyDescent="0.5">
      <c r="A1" s="2"/>
      <c r="B1" s="2"/>
      <c r="C1" s="2"/>
      <c r="D1" s="2"/>
      <c r="E1" s="112" t="s">
        <v>2</v>
      </c>
      <c r="F1" s="112"/>
      <c r="G1" s="112"/>
      <c r="H1" s="112"/>
      <c r="I1" s="112"/>
      <c r="J1" s="112"/>
      <c r="K1" s="112"/>
      <c r="L1" s="112"/>
      <c r="M1" s="112"/>
    </row>
    <row r="2" spans="1:24" s="1" customFormat="1" ht="19.5" customHeight="1" x14ac:dyDescent="0.5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4" s="12" customFormat="1" ht="18.75" customHeight="1" x14ac:dyDescent="0.4">
      <c r="A3" s="98" t="s">
        <v>3</v>
      </c>
      <c r="B3" s="101" t="s">
        <v>4</v>
      </c>
      <c r="C3" s="106" t="s">
        <v>5</v>
      </c>
      <c r="D3" s="107"/>
      <c r="E3" s="108"/>
      <c r="F3" s="99" t="s">
        <v>1</v>
      </c>
      <c r="G3" s="99"/>
      <c r="H3" s="99"/>
      <c r="I3" s="99"/>
      <c r="J3" s="99"/>
      <c r="K3" s="96" t="s">
        <v>0</v>
      </c>
      <c r="L3" s="103" t="s">
        <v>11</v>
      </c>
      <c r="M3" s="103" t="s">
        <v>12</v>
      </c>
    </row>
    <row r="4" spans="1:24" s="12" customFormat="1" ht="58.5" customHeight="1" x14ac:dyDescent="0.4">
      <c r="A4" s="98"/>
      <c r="B4" s="102"/>
      <c r="C4" s="109"/>
      <c r="D4" s="110"/>
      <c r="E4" s="111"/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97"/>
      <c r="L4" s="104"/>
      <c r="M4" s="105"/>
    </row>
    <row r="5" spans="1:24" s="12" customFormat="1" ht="17.25" customHeight="1" x14ac:dyDescent="0.4">
      <c r="A5" s="16">
        <v>1</v>
      </c>
      <c r="B5" s="44" t="s">
        <v>112</v>
      </c>
      <c r="C5" s="46" t="s">
        <v>35</v>
      </c>
      <c r="D5" s="46" t="s">
        <v>113</v>
      </c>
      <c r="E5" s="47" t="s">
        <v>114</v>
      </c>
      <c r="F5" s="10"/>
      <c r="G5" s="10"/>
      <c r="H5" s="10"/>
      <c r="I5" s="10"/>
      <c r="J5" s="10"/>
      <c r="K5" s="11">
        <f t="shared" ref="K5:K14" si="0">SUM(F5,G5,H5,I5,J5)</f>
        <v>0</v>
      </c>
      <c r="L5" s="3" t="str">
        <f t="shared" ref="L5:L14" si="1">IF(K5&lt;=3,"0",IF(K5&lt;=7,"1",IF(K5&lt;=11,"2",IF(K5&gt;=12,"3"))))</f>
        <v>0</v>
      </c>
      <c r="M5" s="3" t="str">
        <f t="shared" ref="M5:M14" si="2">IF(K5&lt;=3,"ไม่ผ่าน",IF(K5&lt;=7,"ผ่าน",IF(K5&lt;=11,"ดี",IF(K5&gt;=12,"ดีเยี่ยม"))))</f>
        <v>ไม่ผ่าน</v>
      </c>
    </row>
    <row r="6" spans="1:24" s="12" customFormat="1" ht="17.25" customHeight="1" x14ac:dyDescent="0.4">
      <c r="A6" s="16">
        <v>2</v>
      </c>
      <c r="B6" s="44" t="s">
        <v>115</v>
      </c>
      <c r="C6" s="62" t="s">
        <v>35</v>
      </c>
      <c r="D6" s="62" t="s">
        <v>116</v>
      </c>
      <c r="E6" s="63" t="s">
        <v>117</v>
      </c>
      <c r="F6" s="30"/>
      <c r="G6" s="30"/>
      <c r="H6" s="30"/>
      <c r="I6" s="30"/>
      <c r="J6" s="30"/>
      <c r="K6" s="11">
        <f t="shared" si="0"/>
        <v>0</v>
      </c>
      <c r="L6" s="3" t="str">
        <f t="shared" si="1"/>
        <v>0</v>
      </c>
      <c r="M6" s="3" t="str">
        <f t="shared" si="2"/>
        <v>ไม่ผ่าน</v>
      </c>
    </row>
    <row r="7" spans="1:24" s="12" customFormat="1" ht="17.25" customHeight="1" x14ac:dyDescent="0.4">
      <c r="A7" s="16">
        <v>3</v>
      </c>
      <c r="B7" s="44" t="s">
        <v>118</v>
      </c>
      <c r="C7" s="62" t="s">
        <v>35</v>
      </c>
      <c r="D7" s="62" t="s">
        <v>119</v>
      </c>
      <c r="E7" s="63" t="s">
        <v>120</v>
      </c>
      <c r="F7" s="10"/>
      <c r="G7" s="10"/>
      <c r="H7" s="10"/>
      <c r="I7" s="10"/>
      <c r="J7" s="10"/>
      <c r="K7" s="11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24" s="12" customFormat="1" ht="17.25" customHeight="1" x14ac:dyDescent="0.4">
      <c r="A8" s="16">
        <v>4</v>
      </c>
      <c r="B8" s="44" t="s">
        <v>121</v>
      </c>
      <c r="C8" s="62" t="s">
        <v>35</v>
      </c>
      <c r="D8" s="62" t="s">
        <v>122</v>
      </c>
      <c r="E8" s="63" t="s">
        <v>123</v>
      </c>
      <c r="F8" s="10"/>
      <c r="G8" s="10"/>
      <c r="H8" s="10"/>
      <c r="I8" s="10"/>
      <c r="J8" s="10"/>
      <c r="K8" s="11">
        <f t="shared" si="0"/>
        <v>0</v>
      </c>
      <c r="L8" s="3" t="str">
        <f t="shared" si="1"/>
        <v>0</v>
      </c>
      <c r="M8" s="3" t="str">
        <f t="shared" si="2"/>
        <v>ไม่ผ่าน</v>
      </c>
      <c r="X8" s="12" t="s">
        <v>23</v>
      </c>
    </row>
    <row r="9" spans="1:24" s="12" customFormat="1" ht="17.25" customHeight="1" x14ac:dyDescent="0.4">
      <c r="A9" s="16">
        <v>5</v>
      </c>
      <c r="B9" s="44" t="s">
        <v>124</v>
      </c>
      <c r="C9" s="62" t="s">
        <v>35</v>
      </c>
      <c r="D9" s="62" t="s">
        <v>125</v>
      </c>
      <c r="E9" s="63" t="s">
        <v>126</v>
      </c>
      <c r="F9" s="10"/>
      <c r="G9" s="10"/>
      <c r="H9" s="10"/>
      <c r="I9" s="10"/>
      <c r="J9" s="10"/>
      <c r="K9" s="1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24" s="12" customFormat="1" ht="17.25" customHeight="1" x14ac:dyDescent="0.4">
      <c r="A10" s="16">
        <v>6</v>
      </c>
      <c r="B10" s="85" t="s">
        <v>127</v>
      </c>
      <c r="C10" s="86" t="s">
        <v>35</v>
      </c>
      <c r="D10" s="86" t="s">
        <v>128</v>
      </c>
      <c r="E10" s="87" t="s">
        <v>129</v>
      </c>
      <c r="F10" s="30"/>
      <c r="G10" s="30"/>
      <c r="H10" s="30"/>
      <c r="I10" s="30"/>
      <c r="J10" s="30"/>
      <c r="K10" s="1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24" s="12" customFormat="1" ht="17.25" customHeight="1" x14ac:dyDescent="0.4">
      <c r="A11" s="16">
        <v>7</v>
      </c>
      <c r="B11" s="85" t="s">
        <v>130</v>
      </c>
      <c r="C11" s="86" t="s">
        <v>35</v>
      </c>
      <c r="D11" s="86" t="s">
        <v>131</v>
      </c>
      <c r="E11" s="87" t="s">
        <v>132</v>
      </c>
      <c r="F11" s="30"/>
      <c r="G11" s="30"/>
      <c r="H11" s="30"/>
      <c r="I11" s="30"/>
      <c r="J11" s="30"/>
      <c r="K11" s="1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24" s="12" customFormat="1" ht="17.25" customHeight="1" x14ac:dyDescent="0.4">
      <c r="A12" s="16">
        <v>8</v>
      </c>
      <c r="B12" s="44" t="s">
        <v>133</v>
      </c>
      <c r="C12" s="62" t="s">
        <v>35</v>
      </c>
      <c r="D12" s="62" t="s">
        <v>134</v>
      </c>
      <c r="E12" s="63" t="s">
        <v>135</v>
      </c>
      <c r="F12" s="10"/>
      <c r="G12" s="10"/>
      <c r="H12" s="10"/>
      <c r="I12" s="10"/>
      <c r="J12" s="10"/>
      <c r="K12" s="1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24" s="12" customFormat="1" ht="17.25" customHeight="1" x14ac:dyDescent="0.4">
      <c r="A13" s="18">
        <v>9</v>
      </c>
      <c r="B13" s="44" t="s">
        <v>136</v>
      </c>
      <c r="C13" s="62" t="s">
        <v>35</v>
      </c>
      <c r="D13" s="62" t="s">
        <v>137</v>
      </c>
      <c r="E13" s="63" t="s">
        <v>138</v>
      </c>
      <c r="F13" s="10"/>
      <c r="G13" s="10"/>
      <c r="H13" s="10"/>
      <c r="I13" s="10"/>
      <c r="J13" s="10"/>
      <c r="K13" s="1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24" s="12" customFormat="1" ht="17.25" customHeight="1" x14ac:dyDescent="0.4">
      <c r="A14" s="16">
        <v>10</v>
      </c>
      <c r="B14" s="44" t="s">
        <v>139</v>
      </c>
      <c r="C14" s="61" t="s">
        <v>35</v>
      </c>
      <c r="D14" s="62" t="s">
        <v>140</v>
      </c>
      <c r="E14" s="63" t="s">
        <v>141</v>
      </c>
      <c r="F14" s="10"/>
      <c r="G14" s="10"/>
      <c r="H14" s="10"/>
      <c r="I14" s="10"/>
      <c r="J14" s="10"/>
      <c r="K14" s="1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24" s="12" customFormat="1" ht="17.25" customHeight="1" x14ac:dyDescent="0.4">
      <c r="A15" s="16">
        <v>11</v>
      </c>
      <c r="B15" s="44" t="s">
        <v>142</v>
      </c>
      <c r="C15" s="61" t="s">
        <v>35</v>
      </c>
      <c r="D15" s="62" t="s">
        <v>143</v>
      </c>
      <c r="E15" s="63" t="s">
        <v>144</v>
      </c>
      <c r="F15" s="10"/>
      <c r="G15" s="10"/>
      <c r="H15" s="10"/>
      <c r="I15" s="10"/>
      <c r="J15" s="10"/>
      <c r="K15" s="11">
        <f t="shared" ref="K15:K37" si="3">SUM(F15,G15,H15,I15,J15)</f>
        <v>0</v>
      </c>
      <c r="L15" s="3" t="str">
        <f t="shared" ref="L15:L37" si="4">IF(K15&lt;=3,"0",IF(K15&lt;=7,"1",IF(K15&lt;=11,"2",IF(K15&gt;=12,"3"))))</f>
        <v>0</v>
      </c>
      <c r="M15" s="3" t="str">
        <f t="shared" ref="M15:M37" si="5">IF(K15&lt;=3,"ไม่ผ่าน",IF(K15&lt;=7,"ผ่าน",IF(K15&lt;=11,"ดี",IF(K15&gt;=12,"ดีเยี่ยม"))))</f>
        <v>ไม่ผ่าน</v>
      </c>
    </row>
    <row r="16" spans="1:24" s="12" customFormat="1" ht="17.25" customHeight="1" x14ac:dyDescent="0.4">
      <c r="A16" s="16">
        <v>12</v>
      </c>
      <c r="B16" s="44" t="s">
        <v>145</v>
      </c>
      <c r="C16" s="61" t="s">
        <v>35</v>
      </c>
      <c r="D16" s="62" t="s">
        <v>146</v>
      </c>
      <c r="E16" s="63" t="s">
        <v>147</v>
      </c>
      <c r="F16" s="10"/>
      <c r="G16" s="10"/>
      <c r="H16" s="10"/>
      <c r="I16" s="10"/>
      <c r="J16" s="10"/>
      <c r="K16" s="11">
        <f t="shared" si="3"/>
        <v>0</v>
      </c>
      <c r="L16" s="3" t="str">
        <f t="shared" si="4"/>
        <v>0</v>
      </c>
      <c r="M16" s="3" t="str">
        <f t="shared" si="5"/>
        <v>ไม่ผ่าน</v>
      </c>
    </row>
    <row r="17" spans="1:13" s="12" customFormat="1" ht="17.25" customHeight="1" x14ac:dyDescent="0.4">
      <c r="A17" s="16">
        <v>13</v>
      </c>
      <c r="B17" s="44" t="s">
        <v>148</v>
      </c>
      <c r="C17" s="45" t="s">
        <v>35</v>
      </c>
      <c r="D17" s="46" t="s">
        <v>149</v>
      </c>
      <c r="E17" s="47" t="s">
        <v>150</v>
      </c>
      <c r="F17" s="10"/>
      <c r="G17" s="10"/>
      <c r="H17" s="10"/>
      <c r="I17" s="10"/>
      <c r="J17" s="10"/>
      <c r="K17" s="11">
        <f t="shared" si="3"/>
        <v>0</v>
      </c>
      <c r="L17" s="3" t="str">
        <f t="shared" si="4"/>
        <v>0</v>
      </c>
      <c r="M17" s="3" t="str">
        <f t="shared" si="5"/>
        <v>ไม่ผ่าน</v>
      </c>
    </row>
    <row r="18" spans="1:13" s="12" customFormat="1" ht="17.25" customHeight="1" x14ac:dyDescent="0.4">
      <c r="A18" s="16">
        <v>14</v>
      </c>
      <c r="B18" s="44" t="s">
        <v>151</v>
      </c>
      <c r="C18" s="45" t="s">
        <v>35</v>
      </c>
      <c r="D18" s="46" t="s">
        <v>152</v>
      </c>
      <c r="E18" s="47" t="s">
        <v>153</v>
      </c>
      <c r="F18" s="10"/>
      <c r="G18" s="10"/>
      <c r="H18" s="10"/>
      <c r="I18" s="10"/>
      <c r="J18" s="10"/>
      <c r="K18" s="11">
        <f t="shared" si="3"/>
        <v>0</v>
      </c>
      <c r="L18" s="3" t="str">
        <f t="shared" si="4"/>
        <v>0</v>
      </c>
      <c r="M18" s="3" t="str">
        <f t="shared" si="5"/>
        <v>ไม่ผ่าน</v>
      </c>
    </row>
    <row r="19" spans="1:13" s="12" customFormat="1" ht="17.25" customHeight="1" x14ac:dyDescent="0.4">
      <c r="A19" s="16">
        <v>15</v>
      </c>
      <c r="B19" s="44" t="s">
        <v>154</v>
      </c>
      <c r="C19" s="45" t="s">
        <v>35</v>
      </c>
      <c r="D19" s="46" t="s">
        <v>155</v>
      </c>
      <c r="E19" s="47" t="s">
        <v>156</v>
      </c>
      <c r="F19" s="10"/>
      <c r="G19" s="10"/>
      <c r="H19" s="10"/>
      <c r="I19" s="10"/>
      <c r="J19" s="10"/>
      <c r="K19" s="11">
        <f t="shared" si="3"/>
        <v>0</v>
      </c>
      <c r="L19" s="3" t="str">
        <f t="shared" si="4"/>
        <v>0</v>
      </c>
      <c r="M19" s="3" t="str">
        <f t="shared" si="5"/>
        <v>ไม่ผ่าน</v>
      </c>
    </row>
    <row r="20" spans="1:13" s="12" customFormat="1" ht="17.25" customHeight="1" x14ac:dyDescent="0.4">
      <c r="A20" s="16">
        <v>16</v>
      </c>
      <c r="B20" s="44" t="s">
        <v>157</v>
      </c>
      <c r="C20" s="45" t="s">
        <v>35</v>
      </c>
      <c r="D20" s="46" t="s">
        <v>158</v>
      </c>
      <c r="E20" s="47" t="s">
        <v>159</v>
      </c>
      <c r="F20" s="10"/>
      <c r="G20" s="10"/>
      <c r="H20" s="10"/>
      <c r="I20" s="10"/>
      <c r="J20" s="10"/>
      <c r="K20" s="11">
        <f t="shared" si="3"/>
        <v>0</v>
      </c>
      <c r="L20" s="3" t="str">
        <f t="shared" si="4"/>
        <v>0</v>
      </c>
      <c r="M20" s="3" t="str">
        <f t="shared" si="5"/>
        <v>ไม่ผ่าน</v>
      </c>
    </row>
    <row r="21" spans="1:13" s="12" customFormat="1" ht="17.25" customHeight="1" x14ac:dyDescent="0.4">
      <c r="A21" s="16">
        <v>17</v>
      </c>
      <c r="B21" s="44" t="s">
        <v>160</v>
      </c>
      <c r="C21" s="61" t="s">
        <v>35</v>
      </c>
      <c r="D21" s="62" t="s">
        <v>161</v>
      </c>
      <c r="E21" s="63" t="s">
        <v>162</v>
      </c>
      <c r="F21" s="10"/>
      <c r="G21" s="10"/>
      <c r="H21" s="10"/>
      <c r="I21" s="10"/>
      <c r="J21" s="10"/>
      <c r="K21" s="11">
        <f t="shared" si="3"/>
        <v>0</v>
      </c>
      <c r="L21" s="3" t="str">
        <f t="shared" si="4"/>
        <v>0</v>
      </c>
      <c r="M21" s="3" t="str">
        <f t="shared" si="5"/>
        <v>ไม่ผ่าน</v>
      </c>
    </row>
    <row r="22" spans="1:13" s="12" customFormat="1" ht="17.25" customHeight="1" x14ac:dyDescent="0.4">
      <c r="A22" s="16">
        <v>18</v>
      </c>
      <c r="B22" s="44" t="s">
        <v>163</v>
      </c>
      <c r="C22" s="45" t="s">
        <v>35</v>
      </c>
      <c r="D22" s="46" t="s">
        <v>164</v>
      </c>
      <c r="E22" s="47" t="s">
        <v>162</v>
      </c>
      <c r="F22" s="10"/>
      <c r="G22" s="10"/>
      <c r="H22" s="10"/>
      <c r="I22" s="10"/>
      <c r="J22" s="10"/>
      <c r="K22" s="11">
        <f t="shared" si="3"/>
        <v>0</v>
      </c>
      <c r="L22" s="3" t="str">
        <f t="shared" si="4"/>
        <v>0</v>
      </c>
      <c r="M22" s="3" t="str">
        <f t="shared" si="5"/>
        <v>ไม่ผ่าน</v>
      </c>
    </row>
    <row r="23" spans="1:13" s="12" customFormat="1" ht="17.25" customHeight="1" x14ac:dyDescent="0.4">
      <c r="A23" s="16">
        <v>19</v>
      </c>
      <c r="B23" s="44" t="s">
        <v>165</v>
      </c>
      <c r="C23" s="45" t="s">
        <v>35</v>
      </c>
      <c r="D23" s="46" t="s">
        <v>166</v>
      </c>
      <c r="E23" s="47" t="s">
        <v>167</v>
      </c>
      <c r="F23" s="10"/>
      <c r="G23" s="10"/>
      <c r="H23" s="10"/>
      <c r="I23" s="10"/>
      <c r="J23" s="10"/>
      <c r="K23" s="11">
        <f t="shared" si="3"/>
        <v>0</v>
      </c>
      <c r="L23" s="3" t="str">
        <f t="shared" si="4"/>
        <v>0</v>
      </c>
      <c r="M23" s="3" t="str">
        <f t="shared" si="5"/>
        <v>ไม่ผ่าน</v>
      </c>
    </row>
    <row r="24" spans="1:13" s="12" customFormat="1" ht="17.25" customHeight="1" x14ac:dyDescent="0.4">
      <c r="A24" s="16">
        <v>20</v>
      </c>
      <c r="B24" s="44" t="s">
        <v>168</v>
      </c>
      <c r="C24" s="45" t="s">
        <v>50</v>
      </c>
      <c r="D24" s="46" t="s">
        <v>169</v>
      </c>
      <c r="E24" s="47" t="s">
        <v>170</v>
      </c>
      <c r="F24" s="10"/>
      <c r="G24" s="10"/>
      <c r="H24" s="10"/>
      <c r="I24" s="10"/>
      <c r="J24" s="10"/>
      <c r="K24" s="11">
        <f t="shared" si="3"/>
        <v>0</v>
      </c>
      <c r="L24" s="3" t="str">
        <f t="shared" si="4"/>
        <v>0</v>
      </c>
      <c r="M24" s="3" t="str">
        <f t="shared" si="5"/>
        <v>ไม่ผ่าน</v>
      </c>
    </row>
    <row r="25" spans="1:13" s="12" customFormat="1" ht="17.25" customHeight="1" x14ac:dyDescent="0.4">
      <c r="A25" s="16">
        <v>21</v>
      </c>
      <c r="B25" s="44" t="s">
        <v>171</v>
      </c>
      <c r="C25" s="45" t="s">
        <v>50</v>
      </c>
      <c r="D25" s="46" t="s">
        <v>172</v>
      </c>
      <c r="E25" s="47" t="s">
        <v>173</v>
      </c>
      <c r="F25" s="10"/>
      <c r="G25" s="10"/>
      <c r="H25" s="10"/>
      <c r="I25" s="10"/>
      <c r="J25" s="10"/>
      <c r="K25" s="11">
        <f t="shared" si="3"/>
        <v>0</v>
      </c>
      <c r="L25" s="3" t="str">
        <f t="shared" si="4"/>
        <v>0</v>
      </c>
      <c r="M25" s="3" t="str">
        <f t="shared" si="5"/>
        <v>ไม่ผ่าน</v>
      </c>
    </row>
    <row r="26" spans="1:13" s="12" customFormat="1" ht="17.25" customHeight="1" x14ac:dyDescent="0.4">
      <c r="A26" s="16">
        <v>22</v>
      </c>
      <c r="B26" s="44" t="s">
        <v>174</v>
      </c>
      <c r="C26" s="45" t="s">
        <v>50</v>
      </c>
      <c r="D26" s="46" t="s">
        <v>175</v>
      </c>
      <c r="E26" s="47" t="s">
        <v>176</v>
      </c>
      <c r="F26" s="10"/>
      <c r="G26" s="10"/>
      <c r="H26" s="10"/>
      <c r="I26" s="10"/>
      <c r="J26" s="10"/>
      <c r="K26" s="11">
        <f t="shared" si="3"/>
        <v>0</v>
      </c>
      <c r="L26" s="3" t="str">
        <f t="shared" si="4"/>
        <v>0</v>
      </c>
      <c r="M26" s="3" t="str">
        <f t="shared" si="5"/>
        <v>ไม่ผ่าน</v>
      </c>
    </row>
    <row r="27" spans="1:13" s="12" customFormat="1" ht="17.25" customHeight="1" x14ac:dyDescent="0.4">
      <c r="A27" s="16">
        <v>23</v>
      </c>
      <c r="B27" s="44" t="s">
        <v>177</v>
      </c>
      <c r="C27" s="45" t="s">
        <v>50</v>
      </c>
      <c r="D27" s="46" t="s">
        <v>178</v>
      </c>
      <c r="E27" s="47" t="s">
        <v>179</v>
      </c>
      <c r="F27" s="10"/>
      <c r="G27" s="10"/>
      <c r="H27" s="10"/>
      <c r="I27" s="10"/>
      <c r="J27" s="10"/>
      <c r="K27" s="11">
        <f t="shared" si="3"/>
        <v>0</v>
      </c>
      <c r="L27" s="3" t="str">
        <f t="shared" si="4"/>
        <v>0</v>
      </c>
      <c r="M27" s="3" t="str">
        <f t="shared" si="5"/>
        <v>ไม่ผ่าน</v>
      </c>
    </row>
    <row r="28" spans="1:13" s="12" customFormat="1" ht="17.25" customHeight="1" x14ac:dyDescent="0.4">
      <c r="A28" s="16">
        <v>24</v>
      </c>
      <c r="B28" s="20" t="s">
        <v>180</v>
      </c>
      <c r="C28" s="45" t="s">
        <v>50</v>
      </c>
      <c r="D28" s="46" t="s">
        <v>181</v>
      </c>
      <c r="E28" s="47" t="s">
        <v>182</v>
      </c>
      <c r="F28" s="10"/>
      <c r="G28" s="10"/>
      <c r="H28" s="10"/>
      <c r="I28" s="10"/>
      <c r="J28" s="10"/>
      <c r="K28" s="11">
        <f t="shared" si="3"/>
        <v>0</v>
      </c>
      <c r="L28" s="3" t="str">
        <f t="shared" si="4"/>
        <v>0</v>
      </c>
      <c r="M28" s="3" t="str">
        <f t="shared" si="5"/>
        <v>ไม่ผ่าน</v>
      </c>
    </row>
    <row r="29" spans="1:13" s="12" customFormat="1" ht="17.25" customHeight="1" x14ac:dyDescent="0.4">
      <c r="A29" s="16">
        <v>25</v>
      </c>
      <c r="B29" s="44" t="s">
        <v>183</v>
      </c>
      <c r="C29" s="53" t="s">
        <v>50</v>
      </c>
      <c r="D29" s="21" t="s">
        <v>184</v>
      </c>
      <c r="E29" s="23" t="s">
        <v>185</v>
      </c>
      <c r="F29" s="10"/>
      <c r="G29" s="10"/>
      <c r="H29" s="10"/>
      <c r="I29" s="10"/>
      <c r="J29" s="10"/>
      <c r="K29" s="11">
        <f t="shared" si="3"/>
        <v>0</v>
      </c>
      <c r="L29" s="3" t="str">
        <f t="shared" si="4"/>
        <v>0</v>
      </c>
      <c r="M29" s="3" t="str">
        <f t="shared" si="5"/>
        <v>ไม่ผ่าน</v>
      </c>
    </row>
    <row r="30" spans="1:13" s="12" customFormat="1" ht="17.25" customHeight="1" x14ac:dyDescent="0.4">
      <c r="A30" s="16">
        <v>26</v>
      </c>
      <c r="B30" s="44" t="s">
        <v>186</v>
      </c>
      <c r="C30" s="61" t="s">
        <v>50</v>
      </c>
      <c r="D30" s="62" t="s">
        <v>187</v>
      </c>
      <c r="E30" s="63" t="s">
        <v>188</v>
      </c>
      <c r="F30" s="10"/>
      <c r="G30" s="10"/>
      <c r="H30" s="10"/>
      <c r="I30" s="10"/>
      <c r="J30" s="10"/>
      <c r="K30" s="11">
        <f t="shared" si="3"/>
        <v>0</v>
      </c>
      <c r="L30" s="3" t="str">
        <f t="shared" si="4"/>
        <v>0</v>
      </c>
      <c r="M30" s="3" t="str">
        <f t="shared" si="5"/>
        <v>ไม่ผ่าน</v>
      </c>
    </row>
    <row r="31" spans="1:13" s="12" customFormat="1" ht="17.25" customHeight="1" x14ac:dyDescent="0.4">
      <c r="A31" s="16">
        <v>27</v>
      </c>
      <c r="B31" s="44" t="s">
        <v>189</v>
      </c>
      <c r="C31" s="61" t="s">
        <v>50</v>
      </c>
      <c r="D31" s="62" t="s">
        <v>190</v>
      </c>
      <c r="E31" s="63" t="s">
        <v>191</v>
      </c>
      <c r="F31" s="10"/>
      <c r="G31" s="10"/>
      <c r="H31" s="10"/>
      <c r="I31" s="10"/>
      <c r="J31" s="10"/>
      <c r="K31" s="11">
        <f t="shared" si="3"/>
        <v>0</v>
      </c>
      <c r="L31" s="3" t="str">
        <f t="shared" si="4"/>
        <v>0</v>
      </c>
      <c r="M31" s="3" t="str">
        <f t="shared" si="5"/>
        <v>ไม่ผ่าน</v>
      </c>
    </row>
    <row r="32" spans="1:13" s="12" customFormat="1" ht="17.25" customHeight="1" x14ac:dyDescent="0.4">
      <c r="A32" s="16">
        <v>28</v>
      </c>
      <c r="B32" s="44" t="s">
        <v>192</v>
      </c>
      <c r="C32" s="61" t="s">
        <v>50</v>
      </c>
      <c r="D32" s="62" t="s">
        <v>193</v>
      </c>
      <c r="E32" s="63" t="s">
        <v>194</v>
      </c>
      <c r="F32" s="10"/>
      <c r="G32" s="10"/>
      <c r="H32" s="10"/>
      <c r="I32" s="10"/>
      <c r="J32" s="10"/>
      <c r="K32" s="11">
        <f t="shared" si="3"/>
        <v>0</v>
      </c>
      <c r="L32" s="3" t="str">
        <f t="shared" si="4"/>
        <v>0</v>
      </c>
      <c r="M32" s="3" t="str">
        <f t="shared" si="5"/>
        <v>ไม่ผ่าน</v>
      </c>
    </row>
    <row r="33" spans="1:13" s="12" customFormat="1" ht="17.25" customHeight="1" x14ac:dyDescent="0.4">
      <c r="A33" s="16">
        <v>29</v>
      </c>
      <c r="B33" s="44" t="s">
        <v>195</v>
      </c>
      <c r="C33" s="61" t="s">
        <v>50</v>
      </c>
      <c r="D33" s="62" t="s">
        <v>196</v>
      </c>
      <c r="E33" s="63" t="s">
        <v>197</v>
      </c>
      <c r="F33" s="10"/>
      <c r="G33" s="10"/>
      <c r="H33" s="10"/>
      <c r="I33" s="10"/>
      <c r="J33" s="10"/>
      <c r="K33" s="11">
        <f t="shared" si="3"/>
        <v>0</v>
      </c>
      <c r="L33" s="3" t="str">
        <f t="shared" si="4"/>
        <v>0</v>
      </c>
      <c r="M33" s="3" t="str">
        <f t="shared" si="5"/>
        <v>ไม่ผ่าน</v>
      </c>
    </row>
    <row r="34" spans="1:13" s="12" customFormat="1" ht="17.25" customHeight="1" x14ac:dyDescent="0.4">
      <c r="A34" s="16">
        <v>30</v>
      </c>
      <c r="B34" s="44" t="s">
        <v>198</v>
      </c>
      <c r="C34" s="61" t="s">
        <v>50</v>
      </c>
      <c r="D34" s="62" t="s">
        <v>199</v>
      </c>
      <c r="E34" s="63" t="s">
        <v>200</v>
      </c>
      <c r="F34" s="10"/>
      <c r="G34" s="10"/>
      <c r="H34" s="10"/>
      <c r="I34" s="10"/>
      <c r="J34" s="10"/>
      <c r="K34" s="11">
        <f t="shared" si="3"/>
        <v>0</v>
      </c>
      <c r="L34" s="3" t="str">
        <f>IF(K34&lt;=3,"0",IF(K34&lt;=7,"1",IF(K34&lt;=11,"2",IF(K34&gt;=12,"3"))))</f>
        <v>0</v>
      </c>
      <c r="M34" s="3" t="str">
        <f t="shared" si="5"/>
        <v>ไม่ผ่าน</v>
      </c>
    </row>
    <row r="35" spans="1:13" s="12" customFormat="1" ht="17.25" customHeight="1" x14ac:dyDescent="0.4">
      <c r="A35" s="16">
        <v>31</v>
      </c>
      <c r="B35" s="44" t="s">
        <v>201</v>
      </c>
      <c r="C35" s="61" t="s">
        <v>50</v>
      </c>
      <c r="D35" s="62" t="s">
        <v>202</v>
      </c>
      <c r="E35" s="63" t="s">
        <v>203</v>
      </c>
      <c r="F35" s="10"/>
      <c r="G35" s="10"/>
      <c r="H35" s="10"/>
      <c r="I35" s="10"/>
      <c r="J35" s="10"/>
      <c r="K35" s="11">
        <f t="shared" si="3"/>
        <v>0</v>
      </c>
      <c r="L35" s="3" t="str">
        <f t="shared" si="4"/>
        <v>0</v>
      </c>
      <c r="M35" s="3" t="str">
        <f t="shared" si="5"/>
        <v>ไม่ผ่าน</v>
      </c>
    </row>
    <row r="36" spans="1:13" s="12" customFormat="1" ht="17.25" customHeight="1" x14ac:dyDescent="0.4">
      <c r="A36" s="16">
        <v>32</v>
      </c>
      <c r="B36" s="20">
        <v>15982</v>
      </c>
      <c r="C36" s="53" t="s">
        <v>35</v>
      </c>
      <c r="D36" s="21" t="s">
        <v>204</v>
      </c>
      <c r="E36" s="23" t="s">
        <v>205</v>
      </c>
      <c r="F36" s="10"/>
      <c r="G36" s="10"/>
      <c r="H36" s="10"/>
      <c r="I36" s="10"/>
      <c r="J36" s="10"/>
      <c r="K36" s="11">
        <f t="shared" si="3"/>
        <v>0</v>
      </c>
      <c r="L36" s="3" t="str">
        <f t="shared" si="4"/>
        <v>0</v>
      </c>
      <c r="M36" s="3" t="str">
        <f t="shared" si="5"/>
        <v>ไม่ผ่าน</v>
      </c>
    </row>
    <row r="37" spans="1:13" s="12" customFormat="1" ht="17.25" customHeight="1" x14ac:dyDescent="0.4">
      <c r="A37" s="16">
        <v>33</v>
      </c>
      <c r="B37" s="44" t="s">
        <v>206</v>
      </c>
      <c r="C37" s="45" t="s">
        <v>35</v>
      </c>
      <c r="D37" s="88" t="s">
        <v>207</v>
      </c>
      <c r="E37" s="47" t="s">
        <v>208</v>
      </c>
      <c r="F37" s="10"/>
      <c r="G37" s="10"/>
      <c r="H37" s="10"/>
      <c r="I37" s="10"/>
      <c r="J37" s="10"/>
      <c r="K37" s="11">
        <f t="shared" si="3"/>
        <v>0</v>
      </c>
      <c r="L37" s="3" t="str">
        <f t="shared" si="4"/>
        <v>0</v>
      </c>
      <c r="M37" s="3" t="str">
        <f t="shared" si="5"/>
        <v>ไม่ผ่าน</v>
      </c>
    </row>
    <row r="38" spans="1:13" s="12" customFormat="1" ht="17.25" customHeight="1" x14ac:dyDescent="0.5">
      <c r="A38" s="16"/>
      <c r="B38" s="40"/>
      <c r="C38" s="43"/>
      <c r="D38" s="41"/>
      <c r="E38" s="42"/>
      <c r="F38" s="10"/>
      <c r="G38" s="10"/>
      <c r="H38" s="10"/>
      <c r="I38" s="10"/>
      <c r="J38" s="10"/>
      <c r="K38" s="11"/>
      <c r="L38" s="3"/>
      <c r="M38" s="3"/>
    </row>
    <row r="39" spans="1:13" s="1" customFormat="1" ht="21" x14ac:dyDescent="0.45">
      <c r="D39" s="1" t="s">
        <v>2</v>
      </c>
      <c r="F39" s="5"/>
      <c r="G39" s="95">
        <f>COUNTIF(L5:L38,3)</f>
        <v>0</v>
      </c>
      <c r="H39" s="95">
        <f>COUNTIF(L5:L38,2)</f>
        <v>0</v>
      </c>
      <c r="I39" s="95">
        <f>COUNTIF(L5:L38,1)</f>
        <v>0</v>
      </c>
      <c r="J39" s="95">
        <f>COUNTIF(L5:L37,0)</f>
        <v>33</v>
      </c>
    </row>
    <row r="40" spans="1:13" s="1" customFormat="1" ht="21.75" x14ac:dyDescent="0.45">
      <c r="D40" s="1" t="s">
        <v>13</v>
      </c>
      <c r="F40" s="5"/>
      <c r="G40" s="26">
        <f>(G39*100)/33</f>
        <v>0</v>
      </c>
      <c r="H40" s="5"/>
      <c r="I40" s="5"/>
      <c r="J40" s="5"/>
      <c r="K40" s="5" t="s">
        <v>18</v>
      </c>
      <c r="M40" s="26">
        <f>(I39*100)/33</f>
        <v>0</v>
      </c>
    </row>
    <row r="41" spans="1:13" s="1" customFormat="1" ht="21.75" x14ac:dyDescent="0.45">
      <c r="D41" s="1" t="s">
        <v>14</v>
      </c>
      <c r="F41" s="5"/>
      <c r="G41" s="26">
        <f>(H39*100)/33</f>
        <v>0</v>
      </c>
      <c r="H41" s="5"/>
      <c r="I41" s="5"/>
      <c r="J41" s="5"/>
      <c r="K41" s="5" t="s">
        <v>19</v>
      </c>
      <c r="M41" s="26">
        <f>(J39*100)/33</f>
        <v>100</v>
      </c>
    </row>
    <row r="42" spans="1:13" s="1" customFormat="1" ht="21" x14ac:dyDescent="0.45">
      <c r="D42" s="1" t="s">
        <v>15</v>
      </c>
      <c r="F42" s="5"/>
      <c r="G42" s="5"/>
      <c r="H42" s="5"/>
      <c r="I42" s="5"/>
      <c r="J42" s="5"/>
      <c r="K42" s="1" t="s">
        <v>20</v>
      </c>
    </row>
    <row r="43" spans="1:13" s="1" customFormat="1" ht="21" x14ac:dyDescent="0.45">
      <c r="D43" s="1" t="s">
        <v>16</v>
      </c>
      <c r="F43" s="5"/>
      <c r="G43" s="5"/>
      <c r="H43" s="5"/>
      <c r="I43" s="5"/>
      <c r="J43" s="5"/>
      <c r="K43" s="1" t="s">
        <v>22</v>
      </c>
    </row>
    <row r="44" spans="1:13" s="1" customFormat="1" ht="21" x14ac:dyDescent="0.45">
      <c r="D44" s="1" t="s">
        <v>17</v>
      </c>
      <c r="F44" s="5"/>
      <c r="G44" s="5"/>
      <c r="H44" s="5"/>
      <c r="I44" s="5"/>
      <c r="J44" s="5"/>
      <c r="K44" s="1" t="s">
        <v>21</v>
      </c>
    </row>
  </sheetData>
  <mergeCells count="9">
    <mergeCell ref="E1:M1"/>
    <mergeCell ref="A2:M2"/>
    <mergeCell ref="A3:A4"/>
    <mergeCell ref="B3:B4"/>
    <mergeCell ref="F3:J3"/>
    <mergeCell ref="K3:K4"/>
    <mergeCell ref="L3:L4"/>
    <mergeCell ref="M3:M4"/>
    <mergeCell ref="C3:E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22" workbookViewId="0">
      <selection activeCell="G44" sqref="G44"/>
    </sheetView>
  </sheetViews>
  <sheetFormatPr defaultRowHeight="15" x14ac:dyDescent="0.25"/>
  <cols>
    <col min="1" max="1" width="4.140625" customWidth="1"/>
    <col min="2" max="2" width="6.42578125" customWidth="1"/>
    <col min="3" max="3" width="6.140625" customWidth="1"/>
    <col min="4" max="4" width="9.42578125" customWidth="1"/>
    <col min="5" max="5" width="10.42578125" customWidth="1"/>
    <col min="6" max="10" width="4.140625" customWidth="1"/>
    <col min="11" max="11" width="8" customWidth="1"/>
    <col min="12" max="13" width="9" customWidth="1"/>
  </cols>
  <sheetData>
    <row r="1" spans="1:13" s="1" customFormat="1" ht="21.75" x14ac:dyDescent="0.5">
      <c r="A1" s="2"/>
      <c r="B1" s="2"/>
      <c r="C1" s="2"/>
      <c r="D1" s="2"/>
      <c r="E1" s="112" t="s">
        <v>2</v>
      </c>
      <c r="F1" s="112"/>
      <c r="G1" s="112"/>
      <c r="H1" s="112"/>
      <c r="I1" s="112"/>
      <c r="J1" s="112"/>
      <c r="K1" s="112"/>
      <c r="L1" s="112"/>
      <c r="M1" s="112"/>
    </row>
    <row r="2" spans="1:13" s="1" customFormat="1" ht="29.25" customHeight="1" x14ac:dyDescent="0.5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21" customHeight="1" x14ac:dyDescent="0.45">
      <c r="A3" s="113" t="s">
        <v>3</v>
      </c>
      <c r="B3" s="114" t="s">
        <v>4</v>
      </c>
      <c r="C3" s="122" t="s">
        <v>5</v>
      </c>
      <c r="D3" s="123"/>
      <c r="E3" s="124"/>
      <c r="F3" s="116" t="s">
        <v>1</v>
      </c>
      <c r="G3" s="116"/>
      <c r="H3" s="116"/>
      <c r="I3" s="116"/>
      <c r="J3" s="116"/>
      <c r="K3" s="117" t="s">
        <v>0</v>
      </c>
      <c r="L3" s="119" t="s">
        <v>11</v>
      </c>
      <c r="M3" s="119" t="s">
        <v>12</v>
      </c>
    </row>
    <row r="4" spans="1:13" s="1" customFormat="1" ht="58.5" customHeight="1" x14ac:dyDescent="0.45">
      <c r="A4" s="113"/>
      <c r="B4" s="115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8"/>
      <c r="L4" s="120"/>
      <c r="M4" s="121"/>
    </row>
    <row r="5" spans="1:13" s="1" customFormat="1" ht="17.25" customHeight="1" x14ac:dyDescent="0.45">
      <c r="A5" s="13">
        <v>1</v>
      </c>
      <c r="B5" s="70">
        <v>15389</v>
      </c>
      <c r="C5" s="71" t="s">
        <v>35</v>
      </c>
      <c r="D5" s="62" t="s">
        <v>209</v>
      </c>
      <c r="E5" s="63" t="s">
        <v>210</v>
      </c>
      <c r="F5" s="4"/>
      <c r="G5" s="4"/>
      <c r="H5" s="4"/>
      <c r="I5" s="4"/>
      <c r="J5" s="4"/>
      <c r="K5" s="3">
        <f t="shared" ref="K5:K23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45">
      <c r="A6" s="13">
        <v>2</v>
      </c>
      <c r="B6" s="70">
        <v>15395</v>
      </c>
      <c r="C6" s="71" t="s">
        <v>35</v>
      </c>
      <c r="D6" s="62" t="s">
        <v>211</v>
      </c>
      <c r="E6" s="63" t="s">
        <v>212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25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45">
      <c r="A7" s="13">
        <v>3</v>
      </c>
      <c r="B7" s="70">
        <v>15399</v>
      </c>
      <c r="C7" s="71" t="s">
        <v>35</v>
      </c>
      <c r="D7" s="62" t="s">
        <v>213</v>
      </c>
      <c r="E7" s="63" t="s">
        <v>214</v>
      </c>
      <c r="F7" s="4"/>
      <c r="G7" s="4"/>
      <c r="H7" s="4"/>
      <c r="I7" s="4"/>
      <c r="J7" s="4"/>
      <c r="K7" s="3">
        <f>SUM(F7,G7,H7,I7,J7)</f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45">
      <c r="A8" s="13">
        <v>4</v>
      </c>
      <c r="B8" s="89">
        <v>15400</v>
      </c>
      <c r="C8" s="90" t="s">
        <v>35</v>
      </c>
      <c r="D8" s="86" t="s">
        <v>215</v>
      </c>
      <c r="E8" s="87" t="s">
        <v>216</v>
      </c>
      <c r="F8" s="31"/>
      <c r="G8" s="31"/>
      <c r="H8" s="31"/>
      <c r="I8" s="31"/>
      <c r="J8" s="31"/>
      <c r="K8" s="3">
        <f>SUM(F8,G8,H8,I8,J8)</f>
        <v>0</v>
      </c>
      <c r="L8" s="3" t="str">
        <f>IF(K8&lt;=3,"0",IF(K8&lt;=7,"1",IF(K8&lt;=11,"2",IF(K8&gt;=12,"3"))))</f>
        <v>0</v>
      </c>
      <c r="M8" s="3" t="str">
        <f>IF(K8&lt;=3,"ไม่ผ่าน",IF(K8&lt;=7,"ผ่าน",IF(K8&lt;=11,"ดี",IF(K8&gt;=12,"ดีเยี่ยม"))))</f>
        <v>ไม่ผ่าน</v>
      </c>
    </row>
    <row r="9" spans="1:13" s="1" customFormat="1" ht="17.25" customHeight="1" x14ac:dyDescent="0.45">
      <c r="A9" s="13">
        <v>5</v>
      </c>
      <c r="B9" s="44">
        <v>15401</v>
      </c>
      <c r="C9" s="61" t="s">
        <v>35</v>
      </c>
      <c r="D9" s="62" t="s">
        <v>217</v>
      </c>
      <c r="E9" s="63" t="s">
        <v>218</v>
      </c>
      <c r="F9" s="4"/>
      <c r="G9" s="4"/>
      <c r="H9" s="4"/>
      <c r="I9" s="4"/>
      <c r="J9" s="4"/>
      <c r="K9" s="3">
        <f>SUM(F9,G9,H9,I9,J9)</f>
        <v>0</v>
      </c>
      <c r="L9" s="3" t="str">
        <f>IF(K9&lt;=3,"0",IF(K9&lt;=7,"1",IF(K9&lt;=11,"2",IF(K9&gt;=12,"3"))))</f>
        <v>0</v>
      </c>
      <c r="M9" s="3" t="str">
        <f>IF(K9&lt;=3,"ไม่ผ่าน",IF(K9&lt;=7,"ผ่าน",IF(K9&lt;=11,"ดี",IF(K9&gt;=12,"ดีเยี่ยม"))))</f>
        <v>ไม่ผ่าน</v>
      </c>
    </row>
    <row r="10" spans="1:13" s="1" customFormat="1" ht="17.25" customHeight="1" x14ac:dyDescent="0.45">
      <c r="A10" s="13">
        <v>6</v>
      </c>
      <c r="B10" s="69">
        <v>15402</v>
      </c>
      <c r="C10" s="45" t="s">
        <v>35</v>
      </c>
      <c r="D10" s="46" t="s">
        <v>219</v>
      </c>
      <c r="E10" s="47" t="s">
        <v>220</v>
      </c>
      <c r="F10" s="4"/>
      <c r="G10" s="4"/>
      <c r="H10" s="4"/>
      <c r="I10" s="4"/>
      <c r="J10" s="4"/>
      <c r="K10" s="3">
        <f>SUM(F10,G10,H10,I10,J10)</f>
        <v>0</v>
      </c>
      <c r="L10" s="3" t="str">
        <f>IF(K10&lt;=3,"0",IF(K10&lt;=7,"1",IF(K10&lt;=11,"2",IF(K10&gt;=12,"3"))))</f>
        <v>0</v>
      </c>
      <c r="M10" s="3" t="str">
        <f>IF(K10&lt;=3,"ไม่ผ่าน",IF(K10&lt;=7,"ผ่าน",IF(K10&lt;=11,"ดี",IF(K10&gt;=12,"ดีเยี่ยม"))))</f>
        <v>ไม่ผ่าน</v>
      </c>
    </row>
    <row r="11" spans="1:13" s="1" customFormat="1" ht="17.25" customHeight="1" x14ac:dyDescent="0.45">
      <c r="A11" s="13">
        <v>7</v>
      </c>
      <c r="B11" s="70">
        <v>15405</v>
      </c>
      <c r="C11" s="91" t="s">
        <v>35</v>
      </c>
      <c r="D11" s="46" t="s">
        <v>221</v>
      </c>
      <c r="E11" s="47" t="s">
        <v>222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45">
      <c r="A12" s="13">
        <v>8</v>
      </c>
      <c r="B12" s="92">
        <v>15417</v>
      </c>
      <c r="C12" s="45" t="s">
        <v>35</v>
      </c>
      <c r="D12" s="46" t="s">
        <v>223</v>
      </c>
      <c r="E12" s="47" t="s">
        <v>224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45">
      <c r="A13" s="13">
        <v>9</v>
      </c>
      <c r="B13" s="93">
        <v>15418</v>
      </c>
      <c r="C13" s="45" t="s">
        <v>35</v>
      </c>
      <c r="D13" s="46" t="s">
        <v>225</v>
      </c>
      <c r="E13" s="47" t="s">
        <v>226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45">
      <c r="A14" s="13">
        <v>10</v>
      </c>
      <c r="B14" s="93">
        <v>15423</v>
      </c>
      <c r="C14" s="45" t="s">
        <v>35</v>
      </c>
      <c r="D14" s="46" t="s">
        <v>227</v>
      </c>
      <c r="E14" s="47" t="s">
        <v>228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45">
      <c r="A15" s="13">
        <v>11</v>
      </c>
      <c r="B15" s="93">
        <v>15428</v>
      </c>
      <c r="C15" s="45" t="s">
        <v>35</v>
      </c>
      <c r="D15" s="46" t="s">
        <v>229</v>
      </c>
      <c r="E15" s="47" t="s">
        <v>230</v>
      </c>
      <c r="F15" s="4"/>
      <c r="G15" s="4"/>
      <c r="H15" s="4"/>
      <c r="I15" s="4"/>
      <c r="J15" s="4"/>
      <c r="K15" s="3">
        <f>SUM(F15,G15,H15,I15,J15)</f>
        <v>0</v>
      </c>
      <c r="L15" s="3" t="str">
        <f>IF(K15&lt;=3,"0",IF(K15&lt;=7,"1",IF(K15&lt;=11,"2",IF(K15&gt;=12,"3"))))</f>
        <v>0</v>
      </c>
      <c r="M15" s="3" t="str">
        <f>IF(K15&lt;=3,"ไม่ผ่าน",IF(K15&lt;=7,"ผ่าน",IF(K15&lt;=11,"ดี",IF(K15&gt;=12,"ดีเยี่ยม"))))</f>
        <v>ไม่ผ่าน</v>
      </c>
    </row>
    <row r="16" spans="1:13" s="1" customFormat="1" ht="17.25" customHeight="1" x14ac:dyDescent="0.45">
      <c r="A16" s="13">
        <v>12</v>
      </c>
      <c r="B16" s="53">
        <v>15430</v>
      </c>
      <c r="C16" s="53" t="s">
        <v>35</v>
      </c>
      <c r="D16" s="21" t="s">
        <v>231</v>
      </c>
      <c r="E16" s="23" t="s">
        <v>232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ref="M16:M21" si="3">IF(K16&lt;=3,"ไม่ผ่าน",IF(K16&lt;=7,"ผ่าน",IF(K16&lt;=11,"ดี",IF(K16&gt;=12,"ดีเยี่ยม"))))</f>
        <v>ไม่ผ่าน</v>
      </c>
    </row>
    <row r="17" spans="1:13" s="1" customFormat="1" ht="17.25" customHeight="1" x14ac:dyDescent="0.45">
      <c r="A17" s="13">
        <v>13</v>
      </c>
      <c r="B17" s="93">
        <v>15431</v>
      </c>
      <c r="C17" s="61" t="s">
        <v>35</v>
      </c>
      <c r="D17" s="62" t="s">
        <v>233</v>
      </c>
      <c r="E17" s="63" t="s">
        <v>234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 x14ac:dyDescent="0.45">
      <c r="A18" s="13">
        <v>14</v>
      </c>
      <c r="B18" s="93">
        <v>15446</v>
      </c>
      <c r="C18" s="61" t="s">
        <v>35</v>
      </c>
      <c r="D18" s="62" t="s">
        <v>235</v>
      </c>
      <c r="E18" s="63" t="s">
        <v>236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7.25" customHeight="1" x14ac:dyDescent="0.45">
      <c r="A19" s="13">
        <v>15</v>
      </c>
      <c r="B19" s="93">
        <v>15447</v>
      </c>
      <c r="C19" s="61" t="s">
        <v>35</v>
      </c>
      <c r="D19" s="62" t="s">
        <v>237</v>
      </c>
      <c r="E19" s="63" t="s">
        <v>238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7.25" customHeight="1" x14ac:dyDescent="0.45">
      <c r="A20" s="13">
        <v>16</v>
      </c>
      <c r="B20" s="93">
        <v>15451</v>
      </c>
      <c r="C20" s="61" t="s">
        <v>35</v>
      </c>
      <c r="D20" s="62" t="s">
        <v>239</v>
      </c>
      <c r="E20" s="63" t="s">
        <v>240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7.25" customHeight="1" x14ac:dyDescent="0.45">
      <c r="A21" s="13">
        <v>17</v>
      </c>
      <c r="B21" s="93">
        <v>15457</v>
      </c>
      <c r="C21" s="61" t="s">
        <v>35</v>
      </c>
      <c r="D21" s="62" t="s">
        <v>241</v>
      </c>
      <c r="E21" s="63" t="s">
        <v>242</v>
      </c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7.25" customHeight="1" x14ac:dyDescent="0.45">
      <c r="A22" s="13">
        <v>18</v>
      </c>
      <c r="B22" s="93">
        <v>15458</v>
      </c>
      <c r="C22" s="61" t="s">
        <v>35</v>
      </c>
      <c r="D22" s="62" t="s">
        <v>243</v>
      </c>
      <c r="E22" s="63" t="s">
        <v>244</v>
      </c>
      <c r="F22" s="4"/>
      <c r="G22" s="4"/>
      <c r="H22" s="4"/>
      <c r="I22" s="4"/>
      <c r="J22" s="4"/>
      <c r="K22" s="3">
        <f t="shared" si="0"/>
        <v>0</v>
      </c>
      <c r="L22" s="3" t="str">
        <f>IF(K22&lt;=3,"0",IF(K22&lt;=7,"1",IF(K22&lt;=11,"2",IF(K22&gt;=12,"3"))))</f>
        <v>0</v>
      </c>
      <c r="M22" s="3" t="str">
        <f>IF(K22&lt;=3,"ไม่ผ่าน",IF(K22&lt;=7,"ผ่าน",IF(K22&lt;=11,"ดี",IF(K22&gt;=12,"ดีเยี่ยม"))))</f>
        <v>ไม่ผ่าน</v>
      </c>
    </row>
    <row r="23" spans="1:13" s="1" customFormat="1" ht="17.25" customHeight="1" x14ac:dyDescent="0.45">
      <c r="A23" s="13">
        <v>19</v>
      </c>
      <c r="B23" s="93">
        <v>15463</v>
      </c>
      <c r="C23" s="61" t="s">
        <v>35</v>
      </c>
      <c r="D23" s="62" t="s">
        <v>245</v>
      </c>
      <c r="E23" s="63" t="s">
        <v>246</v>
      </c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>IF(K23&lt;=3,"ไม่ผ่าน",IF(K23&lt;=7,"ผ่าน",IF(K23&lt;=11,"ดี",IF(K23&gt;=12,"ดีเยี่ยม"))))</f>
        <v>ไม่ผ่าน</v>
      </c>
    </row>
    <row r="24" spans="1:13" s="1" customFormat="1" ht="17.25" customHeight="1" x14ac:dyDescent="0.45">
      <c r="A24" s="13">
        <v>20</v>
      </c>
      <c r="B24" s="44">
        <v>15491</v>
      </c>
      <c r="C24" s="61" t="s">
        <v>35</v>
      </c>
      <c r="D24" s="62" t="s">
        <v>247</v>
      </c>
      <c r="E24" s="63" t="s">
        <v>248</v>
      </c>
      <c r="F24" s="4"/>
      <c r="G24" s="4"/>
      <c r="H24" s="4"/>
      <c r="I24" s="4"/>
      <c r="J24" s="4"/>
      <c r="K24" s="3">
        <f>SUM(F24,G24,H24,I24,J24)</f>
        <v>0</v>
      </c>
      <c r="L24" s="3" t="str">
        <f t="shared" si="1"/>
        <v>0</v>
      </c>
      <c r="M24" s="3" t="str">
        <f>IF(K24&lt;=3,"ไม่ผ่าน",IF(K24&lt;=7,"ผ่าน",IF(K24&lt;=11,"ดี",IF(K24&gt;=12,"ดีเยี่ยม"))))</f>
        <v>ไม่ผ่าน</v>
      </c>
    </row>
    <row r="25" spans="1:13" s="1" customFormat="1" ht="17.25" customHeight="1" x14ac:dyDescent="0.45">
      <c r="A25" s="13">
        <v>21</v>
      </c>
      <c r="B25" s="44">
        <v>15662</v>
      </c>
      <c r="C25" s="61" t="s">
        <v>35</v>
      </c>
      <c r="D25" s="62" t="s">
        <v>249</v>
      </c>
      <c r="E25" s="63" t="s">
        <v>250</v>
      </c>
      <c r="F25" s="4"/>
      <c r="G25" s="4"/>
      <c r="H25" s="4"/>
      <c r="I25" s="4"/>
      <c r="J25" s="4"/>
      <c r="K25" s="3">
        <f>SUM(F25,G25,H25,I25,J25)</f>
        <v>0</v>
      </c>
      <c r="L25" s="3" t="str">
        <f t="shared" si="1"/>
        <v>0</v>
      </c>
      <c r="M25" s="3" t="str">
        <f>IF(K25&lt;=3,"ไม่ผ่าน",IF(K25&lt;=7,"ผ่าน",IF(K25&lt;=11,"ดี",IF(K25&gt;=12,"ดีเยี่ยม"))))</f>
        <v>ไม่ผ่าน</v>
      </c>
    </row>
    <row r="26" spans="1:13" s="1" customFormat="1" ht="17.25" customHeight="1" x14ac:dyDescent="0.45">
      <c r="A26" s="13">
        <v>22</v>
      </c>
      <c r="B26" s="44">
        <v>15412</v>
      </c>
      <c r="C26" s="61" t="s">
        <v>50</v>
      </c>
      <c r="D26" s="62" t="s">
        <v>172</v>
      </c>
      <c r="E26" s="63" t="s">
        <v>251</v>
      </c>
      <c r="F26" s="4"/>
      <c r="G26" s="4"/>
      <c r="H26" s="4"/>
      <c r="I26" s="4"/>
      <c r="J26" s="4"/>
      <c r="K26" s="3">
        <f t="shared" ref="K26:K33" si="4">SUM(F26,G26,H26,I26,J26)</f>
        <v>0</v>
      </c>
      <c r="L26" s="3" t="str">
        <f t="shared" ref="L26:L33" si="5">IF(K26&lt;=3,"0",IF(K26&lt;=7,"1",IF(K26&lt;=11,"2",IF(K26&gt;=12,"3"))))</f>
        <v>0</v>
      </c>
      <c r="M26" s="3" t="str">
        <f t="shared" ref="M26:M33" si="6">IF(K26&lt;=3,"ไม่ผ่าน",IF(K26&lt;=7,"ผ่าน",IF(K26&lt;=11,"ดี",IF(K26&gt;=12,"ดีเยี่ยม"))))</f>
        <v>ไม่ผ่าน</v>
      </c>
    </row>
    <row r="27" spans="1:13" s="1" customFormat="1" ht="17.25" customHeight="1" x14ac:dyDescent="0.45">
      <c r="A27" s="13">
        <v>23</v>
      </c>
      <c r="B27" s="44">
        <v>15437</v>
      </c>
      <c r="C27" s="61" t="s">
        <v>50</v>
      </c>
      <c r="D27" s="62" t="s">
        <v>252</v>
      </c>
      <c r="E27" s="63" t="s">
        <v>253</v>
      </c>
      <c r="F27" s="4"/>
      <c r="G27" s="4"/>
      <c r="H27" s="4"/>
      <c r="I27" s="4"/>
      <c r="J27" s="4"/>
      <c r="K27" s="3">
        <f t="shared" si="4"/>
        <v>0</v>
      </c>
      <c r="L27" s="3" t="str">
        <f t="shared" si="5"/>
        <v>0</v>
      </c>
      <c r="M27" s="3" t="str">
        <f t="shared" si="6"/>
        <v>ไม่ผ่าน</v>
      </c>
    </row>
    <row r="28" spans="1:13" s="1" customFormat="1" ht="17.25" customHeight="1" x14ac:dyDescent="0.45">
      <c r="A28" s="13">
        <v>24</v>
      </c>
      <c r="B28" s="44">
        <v>15438</v>
      </c>
      <c r="C28" s="61" t="s">
        <v>50</v>
      </c>
      <c r="D28" s="62" t="s">
        <v>254</v>
      </c>
      <c r="E28" s="63" t="s">
        <v>255</v>
      </c>
      <c r="F28" s="4"/>
      <c r="G28" s="4"/>
      <c r="H28" s="4"/>
      <c r="I28" s="4"/>
      <c r="J28" s="4"/>
      <c r="K28" s="3">
        <f t="shared" si="4"/>
        <v>0</v>
      </c>
      <c r="L28" s="3" t="str">
        <f t="shared" si="5"/>
        <v>0</v>
      </c>
      <c r="M28" s="3" t="str">
        <f t="shared" si="6"/>
        <v>ไม่ผ่าน</v>
      </c>
    </row>
    <row r="29" spans="1:13" s="1" customFormat="1" ht="17.25" customHeight="1" x14ac:dyDescent="0.45">
      <c r="A29" s="13">
        <v>25</v>
      </c>
      <c r="B29" s="44">
        <v>15441</v>
      </c>
      <c r="C29" s="61" t="s">
        <v>50</v>
      </c>
      <c r="D29" s="62" t="s">
        <v>256</v>
      </c>
      <c r="E29" s="63" t="s">
        <v>257</v>
      </c>
      <c r="F29" s="4"/>
      <c r="G29" s="4"/>
      <c r="H29" s="4"/>
      <c r="I29" s="4"/>
      <c r="J29" s="4"/>
      <c r="K29" s="3">
        <f t="shared" si="4"/>
        <v>0</v>
      </c>
      <c r="L29" s="3" t="str">
        <f t="shared" si="5"/>
        <v>0</v>
      </c>
      <c r="M29" s="3" t="str">
        <f t="shared" si="6"/>
        <v>ไม่ผ่าน</v>
      </c>
    </row>
    <row r="30" spans="1:13" s="1" customFormat="1" ht="17.25" customHeight="1" x14ac:dyDescent="0.45">
      <c r="A30" s="13">
        <v>26</v>
      </c>
      <c r="B30" s="44">
        <v>15465</v>
      </c>
      <c r="C30" s="61" t="s">
        <v>50</v>
      </c>
      <c r="D30" s="62" t="s">
        <v>258</v>
      </c>
      <c r="E30" s="63" t="s">
        <v>259</v>
      </c>
      <c r="F30" s="4"/>
      <c r="G30" s="4"/>
      <c r="H30" s="4"/>
      <c r="I30" s="4"/>
      <c r="J30" s="4"/>
      <c r="K30" s="3">
        <f t="shared" si="4"/>
        <v>0</v>
      </c>
      <c r="L30" s="3" t="str">
        <f t="shared" si="5"/>
        <v>0</v>
      </c>
      <c r="M30" s="3" t="str">
        <f t="shared" si="6"/>
        <v>ไม่ผ่าน</v>
      </c>
    </row>
    <row r="31" spans="1:13" s="1" customFormat="1" ht="17.25" customHeight="1" x14ac:dyDescent="0.45">
      <c r="A31" s="13">
        <v>27</v>
      </c>
      <c r="B31" s="44">
        <v>15467</v>
      </c>
      <c r="C31" s="61" t="s">
        <v>50</v>
      </c>
      <c r="D31" s="62" t="s">
        <v>260</v>
      </c>
      <c r="E31" s="63" t="s">
        <v>261</v>
      </c>
      <c r="F31" s="4"/>
      <c r="G31" s="4"/>
      <c r="H31" s="4"/>
      <c r="I31" s="4"/>
      <c r="J31" s="4"/>
      <c r="K31" s="3">
        <f t="shared" si="4"/>
        <v>0</v>
      </c>
      <c r="L31" s="3" t="str">
        <f t="shared" si="5"/>
        <v>0</v>
      </c>
      <c r="M31" s="3" t="str">
        <f t="shared" si="6"/>
        <v>ไม่ผ่าน</v>
      </c>
    </row>
    <row r="32" spans="1:13" s="1" customFormat="1" ht="17.25" customHeight="1" x14ac:dyDescent="0.45">
      <c r="A32" s="13">
        <v>28</v>
      </c>
      <c r="B32" s="44">
        <v>15470</v>
      </c>
      <c r="C32" s="45" t="s">
        <v>50</v>
      </c>
      <c r="D32" s="46" t="s">
        <v>262</v>
      </c>
      <c r="E32" s="47" t="s">
        <v>263</v>
      </c>
      <c r="F32" s="4"/>
      <c r="G32" s="4"/>
      <c r="H32" s="4"/>
      <c r="I32" s="4"/>
      <c r="J32" s="4"/>
      <c r="K32" s="3">
        <f t="shared" si="4"/>
        <v>0</v>
      </c>
      <c r="L32" s="3" t="str">
        <f t="shared" si="5"/>
        <v>0</v>
      </c>
      <c r="M32" s="3" t="str">
        <f t="shared" si="6"/>
        <v>ไม่ผ่าน</v>
      </c>
    </row>
    <row r="33" spans="1:13" s="1" customFormat="1" ht="17.25" customHeight="1" x14ac:dyDescent="0.45">
      <c r="A33" s="13">
        <v>29</v>
      </c>
      <c r="B33" s="20">
        <v>16025</v>
      </c>
      <c r="C33" s="45" t="s">
        <v>35</v>
      </c>
      <c r="D33" s="46" t="s">
        <v>264</v>
      </c>
      <c r="E33" s="47" t="s">
        <v>265</v>
      </c>
      <c r="F33" s="4"/>
      <c r="G33" s="4"/>
      <c r="H33" s="4"/>
      <c r="I33" s="4"/>
      <c r="J33" s="4"/>
      <c r="K33" s="3">
        <f t="shared" si="4"/>
        <v>0</v>
      </c>
      <c r="L33" s="3" t="str">
        <f t="shared" si="5"/>
        <v>0</v>
      </c>
      <c r="M33" s="3" t="str">
        <f t="shared" si="6"/>
        <v>ไม่ผ่าน</v>
      </c>
    </row>
    <row r="34" spans="1:13" s="1" customFormat="1" ht="21" x14ac:dyDescent="0.45">
      <c r="D34" s="1" t="s">
        <v>2</v>
      </c>
      <c r="F34" s="95">
        <f>COUNTIF(L5:L33,3)</f>
        <v>0</v>
      </c>
      <c r="G34" s="95">
        <f>COUNTIF(L5:L33,2)</f>
        <v>0</v>
      </c>
      <c r="H34" s="95">
        <f>COUNTIF(L5:L33,1)</f>
        <v>0</v>
      </c>
      <c r="I34" s="95">
        <f>COUNTIF(L5:L33,0)</f>
        <v>29</v>
      </c>
      <c r="J34" s="5"/>
    </row>
    <row r="35" spans="1:13" s="1" customFormat="1" ht="21.75" x14ac:dyDescent="0.45">
      <c r="D35" s="1" t="s">
        <v>13</v>
      </c>
      <c r="F35" s="5"/>
      <c r="G35" s="26">
        <f>(F34*100)/29</f>
        <v>0</v>
      </c>
      <c r="H35" s="5"/>
      <c r="I35" s="5"/>
      <c r="J35" s="5"/>
      <c r="K35" s="5" t="s">
        <v>18</v>
      </c>
      <c r="M35" s="26">
        <f>(H34*100)/29</f>
        <v>0</v>
      </c>
    </row>
    <row r="36" spans="1:13" s="1" customFormat="1" ht="21.75" x14ac:dyDescent="0.45">
      <c r="D36" s="1" t="s">
        <v>14</v>
      </c>
      <c r="F36" s="5"/>
      <c r="G36" s="26">
        <f>(G34*100)/29</f>
        <v>0</v>
      </c>
      <c r="H36" s="5"/>
      <c r="I36" s="5"/>
      <c r="J36" s="5"/>
      <c r="K36" s="5" t="s">
        <v>19</v>
      </c>
      <c r="M36" s="26">
        <f>(I34*100)/29</f>
        <v>100</v>
      </c>
    </row>
    <row r="37" spans="1:13" s="1" customFormat="1" ht="21" x14ac:dyDescent="0.45">
      <c r="D37" s="1" t="s">
        <v>15</v>
      </c>
      <c r="F37" s="5"/>
      <c r="G37" s="5"/>
      <c r="H37" s="5"/>
      <c r="I37" s="5"/>
      <c r="J37" s="5"/>
      <c r="K37" s="1" t="s">
        <v>20</v>
      </c>
    </row>
    <row r="38" spans="1:13" s="1" customFormat="1" ht="21" x14ac:dyDescent="0.45">
      <c r="D38" s="1" t="s">
        <v>16</v>
      </c>
      <c r="F38" s="5"/>
      <c r="G38" s="5"/>
      <c r="H38" s="5"/>
      <c r="I38" s="5"/>
      <c r="J38" s="5"/>
      <c r="K38" s="1" t="s">
        <v>22</v>
      </c>
    </row>
    <row r="39" spans="1:13" s="1" customFormat="1" ht="21" x14ac:dyDescent="0.45">
      <c r="D39" s="1" t="s">
        <v>17</v>
      </c>
      <c r="F39" s="5"/>
      <c r="G39" s="5"/>
      <c r="H39" s="5"/>
      <c r="I39" s="5"/>
      <c r="J39" s="5"/>
      <c r="K39" s="1" t="s">
        <v>21</v>
      </c>
    </row>
  </sheetData>
  <mergeCells count="9">
    <mergeCell ref="E1:M1"/>
    <mergeCell ref="A2:M2"/>
    <mergeCell ref="A3:A4"/>
    <mergeCell ref="B3:B4"/>
    <mergeCell ref="F3:J3"/>
    <mergeCell ref="K3:K4"/>
    <mergeCell ref="L3:L4"/>
    <mergeCell ref="M3:M4"/>
    <mergeCell ref="C3:E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7" workbookViewId="0">
      <selection activeCell="I35" sqref="I35"/>
    </sheetView>
  </sheetViews>
  <sheetFormatPr defaultRowHeight="15" x14ac:dyDescent="0.25"/>
  <cols>
    <col min="1" max="1" width="4" customWidth="1"/>
    <col min="2" max="2" width="6.7109375" customWidth="1"/>
    <col min="3" max="3" width="6" customWidth="1"/>
    <col min="4" max="4" width="8.140625" customWidth="1"/>
    <col min="5" max="5" width="9.5703125" customWidth="1"/>
    <col min="6" max="10" width="3.7109375" customWidth="1"/>
    <col min="11" max="11" width="8.140625" customWidth="1"/>
    <col min="12" max="13" width="9.140625" customWidth="1"/>
  </cols>
  <sheetData>
    <row r="1" spans="1:13" s="1" customFormat="1" ht="21.75" x14ac:dyDescent="0.5">
      <c r="A1" s="2"/>
      <c r="B1" s="2"/>
      <c r="C1" s="2"/>
      <c r="D1" s="2"/>
      <c r="E1" s="112" t="s">
        <v>2</v>
      </c>
      <c r="F1" s="112"/>
      <c r="G1" s="112"/>
      <c r="H1" s="112"/>
      <c r="I1" s="112"/>
      <c r="J1" s="112"/>
      <c r="K1" s="112"/>
      <c r="L1" s="112"/>
      <c r="M1" s="112"/>
    </row>
    <row r="2" spans="1:13" s="1" customFormat="1" ht="29.25" customHeight="1" x14ac:dyDescent="0.5">
      <c r="A2" s="100" t="s">
        <v>27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21" customHeight="1" x14ac:dyDescent="0.45">
      <c r="A3" s="113" t="s">
        <v>3</v>
      </c>
      <c r="B3" s="128" t="s">
        <v>4</v>
      </c>
      <c r="C3" s="122" t="s">
        <v>5</v>
      </c>
      <c r="D3" s="123"/>
      <c r="E3" s="124"/>
      <c r="F3" s="116" t="s">
        <v>1</v>
      </c>
      <c r="G3" s="116"/>
      <c r="H3" s="116"/>
      <c r="I3" s="116"/>
      <c r="J3" s="116"/>
      <c r="K3" s="117" t="s">
        <v>0</v>
      </c>
      <c r="L3" s="119" t="s">
        <v>11</v>
      </c>
      <c r="M3" s="119" t="s">
        <v>12</v>
      </c>
    </row>
    <row r="4" spans="1:13" s="1" customFormat="1" ht="58.5" customHeight="1" x14ac:dyDescent="0.45">
      <c r="A4" s="113"/>
      <c r="B4" s="129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8"/>
      <c r="L4" s="120"/>
      <c r="M4" s="121"/>
    </row>
    <row r="5" spans="1:13" s="1" customFormat="1" ht="17.25" customHeight="1" x14ac:dyDescent="0.45">
      <c r="A5" s="13">
        <v>1</v>
      </c>
      <c r="B5" s="44">
        <v>15390</v>
      </c>
      <c r="C5" s="46" t="s">
        <v>35</v>
      </c>
      <c r="D5" s="46" t="s">
        <v>125</v>
      </c>
      <c r="E5" s="47" t="s">
        <v>266</v>
      </c>
      <c r="F5" s="4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45">
      <c r="A6" s="13">
        <v>2</v>
      </c>
      <c r="B6" s="44">
        <v>15391</v>
      </c>
      <c r="C6" s="46" t="s">
        <v>35</v>
      </c>
      <c r="D6" s="46" t="s">
        <v>267</v>
      </c>
      <c r="E6" s="47" t="s">
        <v>268</v>
      </c>
      <c r="F6" s="31"/>
      <c r="G6" s="31"/>
      <c r="H6" s="31"/>
      <c r="I6" s="31"/>
      <c r="J6" s="31"/>
      <c r="K6" s="3">
        <f>SUM(F6,G6,H6,I6,J6)</f>
        <v>0</v>
      </c>
      <c r="L6" s="3" t="str">
        <f>IF(K6&lt;=3,"0",IF(K6&lt;=7,"1",IF(K6&lt;=11,"2",IF(K6&gt;=12,"3"))))</f>
        <v>0</v>
      </c>
      <c r="M6" s="3" t="str">
        <f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45">
      <c r="A7" s="13">
        <v>3</v>
      </c>
      <c r="B7" s="44">
        <v>15392</v>
      </c>
      <c r="C7" s="46" t="s">
        <v>35</v>
      </c>
      <c r="D7" s="46" t="s">
        <v>269</v>
      </c>
      <c r="E7" s="47" t="s">
        <v>270</v>
      </c>
      <c r="F7" s="4"/>
      <c r="G7" s="4"/>
      <c r="H7" s="4"/>
      <c r="I7" s="4"/>
      <c r="J7" s="4"/>
      <c r="K7" s="3">
        <f t="shared" ref="K7:K19" si="0">SUM(F7,G7,H7,I7,J7)</f>
        <v>0</v>
      </c>
      <c r="L7" s="3" t="str">
        <f>IF(K7&lt;=3,"0",IF(K7&lt;=7,"1",IF(K7&lt;=11,"2",IF(K7&gt;=12,"3"))))</f>
        <v>0</v>
      </c>
      <c r="M7" s="3" t="str">
        <f>IF(K7&lt;=3,"ไม่ผ่าน",IF(K7&lt;=7,"ผ่าน",IF(K7&lt;=11,"ดี",IF(K7&gt;=12,"ดีเยี่ยม"))))</f>
        <v>ไม่ผ่าน</v>
      </c>
    </row>
    <row r="8" spans="1:13" s="1" customFormat="1" ht="17.25" customHeight="1" x14ac:dyDescent="0.45">
      <c r="A8" s="13">
        <v>4</v>
      </c>
      <c r="B8" s="44">
        <v>15394</v>
      </c>
      <c r="C8" s="46" t="s">
        <v>35</v>
      </c>
      <c r="D8" s="46" t="s">
        <v>271</v>
      </c>
      <c r="E8" s="47" t="s">
        <v>272</v>
      </c>
      <c r="F8" s="4"/>
      <c r="G8" s="4"/>
      <c r="H8" s="4"/>
      <c r="I8" s="4"/>
      <c r="J8" s="4"/>
      <c r="K8" s="3">
        <f t="shared" si="0"/>
        <v>0</v>
      </c>
      <c r="L8" s="3" t="str">
        <f t="shared" ref="L8:L21" si="1">IF(K8&lt;=3,"0",IF(K8&lt;=7,"1",IF(K8&lt;=11,"2",IF(K8&gt;=12,"3"))))</f>
        <v>0</v>
      </c>
      <c r="M8" s="3" t="str">
        <f t="shared" ref="M8:M15" si="2">IF(K8&lt;=3,"ไม่ผ่าน",IF(K8&lt;=7,"ผ่าน",IF(K8&lt;=11,"ดี",IF(K8&gt;=12,"ดีเยี่ยม"))))</f>
        <v>ไม่ผ่าน</v>
      </c>
    </row>
    <row r="9" spans="1:13" s="1" customFormat="1" ht="17.25" customHeight="1" x14ac:dyDescent="0.45">
      <c r="A9" s="13">
        <v>5</v>
      </c>
      <c r="B9" s="44">
        <v>15396</v>
      </c>
      <c r="C9" s="46" t="s">
        <v>35</v>
      </c>
      <c r="D9" s="46" t="s">
        <v>273</v>
      </c>
      <c r="E9" s="47" t="s">
        <v>188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45">
      <c r="A10" s="13">
        <v>6</v>
      </c>
      <c r="B10" s="44">
        <v>15397</v>
      </c>
      <c r="C10" s="21" t="s">
        <v>35</v>
      </c>
      <c r="D10" s="21" t="s">
        <v>274</v>
      </c>
      <c r="E10" s="23" t="s">
        <v>275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45">
      <c r="A11" s="13">
        <v>7</v>
      </c>
      <c r="B11" s="44">
        <v>15398</v>
      </c>
      <c r="C11" s="46" t="s">
        <v>35</v>
      </c>
      <c r="D11" s="46" t="s">
        <v>276</v>
      </c>
      <c r="E11" s="47" t="s">
        <v>277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45">
      <c r="A12" s="13">
        <v>8</v>
      </c>
      <c r="B12" s="44">
        <v>15403</v>
      </c>
      <c r="C12" s="46" t="s">
        <v>35</v>
      </c>
      <c r="D12" s="46" t="s">
        <v>278</v>
      </c>
      <c r="E12" s="47" t="s">
        <v>279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45">
      <c r="A13" s="13">
        <v>9</v>
      </c>
      <c r="B13" s="44">
        <v>15404</v>
      </c>
      <c r="C13" s="46" t="s">
        <v>35</v>
      </c>
      <c r="D13" s="58" t="s">
        <v>280</v>
      </c>
      <c r="E13" s="59" t="s">
        <v>281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45">
      <c r="A14" s="13">
        <v>10</v>
      </c>
      <c r="B14" s="44">
        <v>15409</v>
      </c>
      <c r="C14" s="46" t="s">
        <v>35</v>
      </c>
      <c r="D14" s="46" t="s">
        <v>282</v>
      </c>
      <c r="E14" s="47" t="s">
        <v>283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45">
      <c r="A15" s="13">
        <v>11</v>
      </c>
      <c r="B15" s="44">
        <v>15421</v>
      </c>
      <c r="C15" s="46" t="s">
        <v>35</v>
      </c>
      <c r="D15" s="46" t="s">
        <v>134</v>
      </c>
      <c r="E15" s="47" t="s">
        <v>284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 x14ac:dyDescent="0.45">
      <c r="A16" s="13">
        <v>12</v>
      </c>
      <c r="B16" s="44">
        <v>15429</v>
      </c>
      <c r="C16" s="46" t="s">
        <v>35</v>
      </c>
      <c r="D16" s="88" t="s">
        <v>152</v>
      </c>
      <c r="E16" s="94" t="s">
        <v>285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ref="M16:M21" si="3">IF(K16&lt;=3,"ไม่ผ่าน",IF(K16&lt;=7,"ผ่าน",IF(K16&lt;=11,"ดี",IF(K16&gt;=12,"ดีเยี่ยม"))))</f>
        <v>ไม่ผ่าน</v>
      </c>
    </row>
    <row r="17" spans="1:13" s="1" customFormat="1" ht="17.25" customHeight="1" x14ac:dyDescent="0.45">
      <c r="A17" s="13">
        <v>13</v>
      </c>
      <c r="B17" s="44">
        <v>15432</v>
      </c>
      <c r="C17" s="21" t="s">
        <v>35</v>
      </c>
      <c r="D17" s="21" t="s">
        <v>286</v>
      </c>
      <c r="E17" s="23" t="s">
        <v>287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 x14ac:dyDescent="0.45">
      <c r="A18" s="13">
        <v>14</v>
      </c>
      <c r="B18" s="44">
        <v>15433</v>
      </c>
      <c r="C18" s="46" t="s">
        <v>35</v>
      </c>
      <c r="D18" s="49" t="s">
        <v>288</v>
      </c>
      <c r="E18" s="50" t="s">
        <v>289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7.25" customHeight="1" x14ac:dyDescent="0.45">
      <c r="A19" s="13">
        <v>15</v>
      </c>
      <c r="B19" s="44">
        <v>15435</v>
      </c>
      <c r="C19" s="46" t="s">
        <v>35</v>
      </c>
      <c r="D19" s="46" t="s">
        <v>290</v>
      </c>
      <c r="E19" s="47" t="s">
        <v>291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7.25" customHeight="1" x14ac:dyDescent="0.45">
      <c r="A20" s="13">
        <v>16</v>
      </c>
      <c r="B20" s="44">
        <v>15443</v>
      </c>
      <c r="C20" s="21" t="s">
        <v>35</v>
      </c>
      <c r="D20" s="21" t="s">
        <v>292</v>
      </c>
      <c r="E20" s="23" t="s">
        <v>293</v>
      </c>
      <c r="F20" s="4"/>
      <c r="G20" s="4"/>
      <c r="H20" s="4"/>
      <c r="I20" s="4"/>
      <c r="J20" s="4"/>
      <c r="K20" s="3">
        <f>SUM(F20,G20,H20,I20,J20)</f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7.25" customHeight="1" x14ac:dyDescent="0.45">
      <c r="A21" s="13">
        <v>17</v>
      </c>
      <c r="B21" s="44">
        <v>15444</v>
      </c>
      <c r="C21" s="46" t="s">
        <v>35</v>
      </c>
      <c r="D21" s="46" t="s">
        <v>294</v>
      </c>
      <c r="E21" s="47" t="s">
        <v>295</v>
      </c>
      <c r="F21" s="4"/>
      <c r="G21" s="4"/>
      <c r="H21" s="4"/>
      <c r="I21" s="4"/>
      <c r="J21" s="4"/>
      <c r="K21" s="3">
        <f>SUM(F21,G21,H21,I21,J21)</f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7.25" customHeight="1" x14ac:dyDescent="0.45">
      <c r="A22" s="13">
        <v>18</v>
      </c>
      <c r="B22" s="44">
        <v>15445</v>
      </c>
      <c r="C22" s="46" t="s">
        <v>35</v>
      </c>
      <c r="D22" s="46" t="s">
        <v>296</v>
      </c>
      <c r="E22" s="47" t="s">
        <v>297</v>
      </c>
      <c r="F22" s="4"/>
      <c r="G22" s="4"/>
      <c r="H22" s="4"/>
      <c r="I22" s="4"/>
      <c r="J22" s="4"/>
      <c r="K22" s="3">
        <f t="shared" ref="K22:K31" si="4">SUM(F22,G22,H22,I22,J22)</f>
        <v>0</v>
      </c>
      <c r="L22" s="3" t="str">
        <f t="shared" ref="L22:L31" si="5">IF(K22&lt;=3,"0",IF(K22&lt;=7,"1",IF(K22&lt;=11,"2",IF(K22&gt;=12,"3"))))</f>
        <v>0</v>
      </c>
      <c r="M22" s="3" t="str">
        <f t="shared" ref="M22:M31" si="6">IF(K22&lt;=3,"ไม่ผ่าน",IF(K22&lt;=7,"ผ่าน",IF(K22&lt;=11,"ดี",IF(K22&gt;=12,"ดีเยี่ยม"))))</f>
        <v>ไม่ผ่าน</v>
      </c>
    </row>
    <row r="23" spans="1:13" s="1" customFormat="1" ht="17.25" customHeight="1" x14ac:dyDescent="0.45">
      <c r="A23" s="13">
        <v>19</v>
      </c>
      <c r="B23" s="44">
        <v>15454</v>
      </c>
      <c r="C23" s="46" t="s">
        <v>35</v>
      </c>
      <c r="D23" s="46" t="s">
        <v>298</v>
      </c>
      <c r="E23" s="47" t="s">
        <v>299</v>
      </c>
      <c r="F23" s="4"/>
      <c r="G23" s="4"/>
      <c r="H23" s="4"/>
      <c r="I23" s="4"/>
      <c r="J23" s="4"/>
      <c r="K23" s="3">
        <f t="shared" si="4"/>
        <v>0</v>
      </c>
      <c r="L23" s="3" t="str">
        <f t="shared" si="5"/>
        <v>0</v>
      </c>
      <c r="M23" s="3" t="str">
        <f t="shared" si="6"/>
        <v>ไม่ผ่าน</v>
      </c>
    </row>
    <row r="24" spans="1:13" s="1" customFormat="1" ht="17.25" customHeight="1" x14ac:dyDescent="0.45">
      <c r="A24" s="13">
        <v>20</v>
      </c>
      <c r="B24" s="44">
        <v>15455</v>
      </c>
      <c r="C24" s="46" t="s">
        <v>35</v>
      </c>
      <c r="D24" s="46" t="s">
        <v>300</v>
      </c>
      <c r="E24" s="47" t="s">
        <v>301</v>
      </c>
      <c r="F24" s="4"/>
      <c r="G24" s="4"/>
      <c r="H24" s="4"/>
      <c r="I24" s="4"/>
      <c r="J24" s="4"/>
      <c r="K24" s="3">
        <f t="shared" si="4"/>
        <v>0</v>
      </c>
      <c r="L24" s="3" t="str">
        <f t="shared" si="5"/>
        <v>0</v>
      </c>
      <c r="M24" s="3" t="str">
        <f t="shared" si="6"/>
        <v>ไม่ผ่าน</v>
      </c>
    </row>
    <row r="25" spans="1:13" s="1" customFormat="1" ht="17.25" customHeight="1" x14ac:dyDescent="0.45">
      <c r="A25" s="13">
        <v>21</v>
      </c>
      <c r="B25" s="44">
        <v>15460</v>
      </c>
      <c r="C25" s="46" t="s">
        <v>35</v>
      </c>
      <c r="D25" s="46" t="s">
        <v>302</v>
      </c>
      <c r="E25" s="47" t="s">
        <v>303</v>
      </c>
      <c r="F25" s="4"/>
      <c r="G25" s="4"/>
      <c r="H25" s="4"/>
      <c r="I25" s="4"/>
      <c r="J25" s="4"/>
      <c r="K25" s="3">
        <f t="shared" si="4"/>
        <v>0</v>
      </c>
      <c r="L25" s="3" t="str">
        <f t="shared" si="5"/>
        <v>0</v>
      </c>
      <c r="M25" s="3" t="str">
        <f t="shared" si="6"/>
        <v>ไม่ผ่าน</v>
      </c>
    </row>
    <row r="26" spans="1:13" s="1" customFormat="1" ht="17.25" customHeight="1" x14ac:dyDescent="0.45">
      <c r="A26" s="13">
        <v>22</v>
      </c>
      <c r="B26" s="44">
        <v>15461</v>
      </c>
      <c r="C26" s="46" t="s">
        <v>35</v>
      </c>
      <c r="D26" s="46" t="s">
        <v>304</v>
      </c>
      <c r="E26" s="47" t="s">
        <v>305</v>
      </c>
      <c r="F26" s="4"/>
      <c r="G26" s="4"/>
      <c r="H26" s="4"/>
      <c r="I26" s="4"/>
      <c r="J26" s="4"/>
      <c r="K26" s="3">
        <f t="shared" si="4"/>
        <v>0</v>
      </c>
      <c r="L26" s="3" t="str">
        <f t="shared" si="5"/>
        <v>0</v>
      </c>
      <c r="M26" s="3" t="str">
        <f t="shared" si="6"/>
        <v>ไม่ผ่าน</v>
      </c>
    </row>
    <row r="27" spans="1:13" s="1" customFormat="1" ht="17.25" customHeight="1" x14ac:dyDescent="0.45">
      <c r="A27" s="13">
        <v>23</v>
      </c>
      <c r="B27" s="44">
        <v>15414</v>
      </c>
      <c r="C27" s="46" t="s">
        <v>50</v>
      </c>
      <c r="D27" s="46" t="s">
        <v>306</v>
      </c>
      <c r="E27" s="47" t="s">
        <v>307</v>
      </c>
      <c r="F27" s="4"/>
      <c r="G27" s="4"/>
      <c r="H27" s="4"/>
      <c r="I27" s="4"/>
      <c r="J27" s="4"/>
      <c r="K27" s="3">
        <f t="shared" si="4"/>
        <v>0</v>
      </c>
      <c r="L27" s="3" t="str">
        <f t="shared" si="5"/>
        <v>0</v>
      </c>
      <c r="M27" s="3" t="str">
        <f t="shared" si="6"/>
        <v>ไม่ผ่าน</v>
      </c>
    </row>
    <row r="28" spans="1:13" s="1" customFormat="1" ht="17.25" customHeight="1" x14ac:dyDescent="0.45">
      <c r="A28" s="13">
        <v>24</v>
      </c>
      <c r="B28" s="44">
        <v>15464</v>
      </c>
      <c r="C28" s="46" t="s">
        <v>50</v>
      </c>
      <c r="D28" s="46" t="s">
        <v>308</v>
      </c>
      <c r="E28" s="47" t="s">
        <v>309</v>
      </c>
      <c r="F28" s="4"/>
      <c r="G28" s="4"/>
      <c r="H28" s="4"/>
      <c r="I28" s="4"/>
      <c r="J28" s="4"/>
      <c r="K28" s="3">
        <f t="shared" si="4"/>
        <v>0</v>
      </c>
      <c r="L28" s="3" t="str">
        <f t="shared" si="5"/>
        <v>0</v>
      </c>
      <c r="M28" s="3" t="str">
        <f t="shared" si="6"/>
        <v>ไม่ผ่าน</v>
      </c>
    </row>
    <row r="29" spans="1:13" s="1" customFormat="1" ht="17.25" customHeight="1" x14ac:dyDescent="0.45">
      <c r="A29" s="13">
        <v>25</v>
      </c>
      <c r="B29" s="44">
        <v>15466</v>
      </c>
      <c r="C29" s="46" t="s">
        <v>50</v>
      </c>
      <c r="D29" s="46" t="s">
        <v>310</v>
      </c>
      <c r="E29" s="47" t="s">
        <v>311</v>
      </c>
      <c r="F29" s="4"/>
      <c r="G29" s="4"/>
      <c r="H29" s="4"/>
      <c r="I29" s="4"/>
      <c r="J29" s="4"/>
      <c r="K29" s="3">
        <f t="shared" si="4"/>
        <v>0</v>
      </c>
      <c r="L29" s="3" t="str">
        <f t="shared" si="5"/>
        <v>0</v>
      </c>
      <c r="M29" s="3" t="str">
        <f t="shared" si="6"/>
        <v>ไม่ผ่าน</v>
      </c>
    </row>
    <row r="30" spans="1:13" s="1" customFormat="1" ht="17.25" customHeight="1" x14ac:dyDescent="0.45">
      <c r="A30" s="13">
        <v>26</v>
      </c>
      <c r="B30" s="44">
        <v>15468</v>
      </c>
      <c r="C30" s="46" t="s">
        <v>50</v>
      </c>
      <c r="D30" s="46" t="s">
        <v>312</v>
      </c>
      <c r="E30" s="47" t="s">
        <v>313</v>
      </c>
      <c r="F30" s="4"/>
      <c r="G30" s="4"/>
      <c r="H30" s="4"/>
      <c r="I30" s="4"/>
      <c r="J30" s="4"/>
      <c r="K30" s="3">
        <f t="shared" si="4"/>
        <v>0</v>
      </c>
      <c r="L30" s="3" t="str">
        <f t="shared" si="5"/>
        <v>0</v>
      </c>
      <c r="M30" s="3" t="str">
        <f t="shared" si="6"/>
        <v>ไม่ผ่าน</v>
      </c>
    </row>
    <row r="31" spans="1:13" s="1" customFormat="1" ht="17.25" customHeight="1" x14ac:dyDescent="0.45">
      <c r="A31" s="13">
        <v>27</v>
      </c>
      <c r="B31" s="44">
        <v>15469</v>
      </c>
      <c r="C31" s="46" t="s">
        <v>50</v>
      </c>
      <c r="D31" s="46" t="s">
        <v>314</v>
      </c>
      <c r="E31" s="47" t="s">
        <v>315</v>
      </c>
      <c r="F31" s="4"/>
      <c r="G31" s="4"/>
      <c r="H31" s="4"/>
      <c r="I31" s="4"/>
      <c r="J31" s="4"/>
      <c r="K31" s="3">
        <f t="shared" si="4"/>
        <v>0</v>
      </c>
      <c r="L31" s="3" t="str">
        <f t="shared" si="5"/>
        <v>0</v>
      </c>
      <c r="M31" s="3" t="str">
        <f t="shared" si="6"/>
        <v>ไม่ผ่าน</v>
      </c>
    </row>
    <row r="32" spans="1:13" s="1" customFormat="1" ht="17.25" customHeight="1" x14ac:dyDescent="0.5">
      <c r="A32" s="13"/>
      <c r="B32" s="40"/>
      <c r="C32" s="41"/>
      <c r="D32" s="41"/>
      <c r="E32" s="42"/>
      <c r="F32" s="4"/>
      <c r="G32" s="4"/>
      <c r="H32" s="4"/>
      <c r="I32" s="4"/>
      <c r="J32" s="4"/>
      <c r="K32" s="3"/>
      <c r="L32" s="3"/>
      <c r="M32" s="3"/>
    </row>
    <row r="33" spans="4:13" s="1" customFormat="1" ht="21" x14ac:dyDescent="0.45">
      <c r="D33" s="1" t="s">
        <v>2</v>
      </c>
      <c r="F33" s="5"/>
      <c r="G33" s="95">
        <f>COUNTIF(L5:L32,3)</f>
        <v>0</v>
      </c>
      <c r="H33" s="95">
        <f>COUNTIF(L5:L32,2)</f>
        <v>0</v>
      </c>
      <c r="I33" s="95">
        <f>COUNTIF(L5:L32,1)</f>
        <v>0</v>
      </c>
      <c r="J33" s="95">
        <f>COUNTIF(L5:L32,0)</f>
        <v>27</v>
      </c>
    </row>
    <row r="34" spans="4:13" s="1" customFormat="1" ht="21" x14ac:dyDescent="0.45">
      <c r="D34" s="1" t="s">
        <v>13</v>
      </c>
      <c r="F34" s="5"/>
      <c r="G34" s="27">
        <f>(G33*100)/27</f>
        <v>0</v>
      </c>
      <c r="H34" s="5"/>
      <c r="I34" s="5"/>
      <c r="J34" s="5"/>
      <c r="K34" s="5" t="s">
        <v>18</v>
      </c>
      <c r="M34" s="27">
        <f>(I33*100)/27</f>
        <v>0</v>
      </c>
    </row>
    <row r="35" spans="4:13" s="1" customFormat="1" ht="21" x14ac:dyDescent="0.45">
      <c r="D35" s="1" t="s">
        <v>14</v>
      </c>
      <c r="F35" s="5"/>
      <c r="G35" s="27">
        <f>(H33*100)/27</f>
        <v>0</v>
      </c>
      <c r="H35" s="5"/>
      <c r="I35" s="5"/>
      <c r="J35" s="5"/>
      <c r="K35" s="5" t="s">
        <v>19</v>
      </c>
      <c r="M35" s="27">
        <f>(J33*100)/27</f>
        <v>100</v>
      </c>
    </row>
    <row r="36" spans="4:13" s="1" customFormat="1" ht="21" x14ac:dyDescent="0.45">
      <c r="D36" s="1" t="s">
        <v>15</v>
      </c>
      <c r="F36" s="5"/>
      <c r="G36" s="5"/>
      <c r="H36" s="5"/>
      <c r="I36" s="5"/>
      <c r="J36" s="5"/>
      <c r="K36" s="1" t="s">
        <v>20</v>
      </c>
    </row>
    <row r="37" spans="4:13" s="1" customFormat="1" ht="21" x14ac:dyDescent="0.45">
      <c r="D37" s="1" t="s">
        <v>16</v>
      </c>
      <c r="F37" s="5"/>
      <c r="G37" s="5"/>
      <c r="H37" s="5"/>
      <c r="I37" s="5"/>
      <c r="J37" s="5"/>
      <c r="K37" s="1" t="s">
        <v>22</v>
      </c>
    </row>
    <row r="38" spans="4:13" s="1" customFormat="1" ht="21" x14ac:dyDescent="0.45">
      <c r="D38" s="1" t="s">
        <v>17</v>
      </c>
      <c r="F38" s="5"/>
      <c r="G38" s="5"/>
      <c r="H38" s="5"/>
      <c r="I38" s="5"/>
      <c r="J38" s="5"/>
      <c r="K38" s="1" t="s">
        <v>21</v>
      </c>
    </row>
  </sheetData>
  <mergeCells count="9">
    <mergeCell ref="E1:M1"/>
    <mergeCell ref="A2:M2"/>
    <mergeCell ref="A3:A4"/>
    <mergeCell ref="B3:B4"/>
    <mergeCell ref="F3:J3"/>
    <mergeCell ref="K3:K4"/>
    <mergeCell ref="L3:L4"/>
    <mergeCell ref="M3:M4"/>
    <mergeCell ref="C3:E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3" workbookViewId="0">
      <selection activeCell="C36" sqref="C36"/>
    </sheetView>
  </sheetViews>
  <sheetFormatPr defaultRowHeight="15" x14ac:dyDescent="0.25"/>
  <cols>
    <col min="1" max="1" width="4.140625" customWidth="1"/>
    <col min="2" max="2" width="8.140625" customWidth="1"/>
    <col min="3" max="3" width="6.5703125" customWidth="1"/>
    <col min="4" max="4" width="8.42578125" customWidth="1"/>
    <col min="5" max="5" width="9.7109375" customWidth="1"/>
    <col min="6" max="10" width="3.85546875" customWidth="1"/>
    <col min="11" max="11" width="8.140625" customWidth="1"/>
    <col min="12" max="13" width="9.42578125" customWidth="1"/>
  </cols>
  <sheetData>
    <row r="1" spans="1:13" s="1" customFormat="1" ht="21.75" x14ac:dyDescent="0.5">
      <c r="A1" s="2"/>
      <c r="B1" s="2"/>
      <c r="C1" s="2"/>
      <c r="D1" s="2"/>
      <c r="E1" s="112" t="s">
        <v>2</v>
      </c>
      <c r="F1" s="112"/>
      <c r="G1" s="112"/>
      <c r="H1" s="112"/>
      <c r="I1" s="112"/>
      <c r="J1" s="112"/>
      <c r="K1" s="112"/>
      <c r="L1" s="112"/>
      <c r="M1" s="112"/>
    </row>
    <row r="2" spans="1:13" s="1" customFormat="1" ht="29.25" customHeight="1" x14ac:dyDescent="0.5">
      <c r="A2" s="100" t="s">
        <v>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21" customHeight="1" x14ac:dyDescent="0.45">
      <c r="A3" s="113" t="s">
        <v>3</v>
      </c>
      <c r="B3" s="114" t="s">
        <v>4</v>
      </c>
      <c r="C3" s="122" t="s">
        <v>5</v>
      </c>
      <c r="D3" s="123"/>
      <c r="E3" s="124"/>
      <c r="F3" s="116" t="s">
        <v>1</v>
      </c>
      <c r="G3" s="116"/>
      <c r="H3" s="116"/>
      <c r="I3" s="116"/>
      <c r="J3" s="116"/>
      <c r="K3" s="117" t="s">
        <v>0</v>
      </c>
      <c r="L3" s="119" t="s">
        <v>11</v>
      </c>
      <c r="M3" s="119" t="s">
        <v>12</v>
      </c>
    </row>
    <row r="4" spans="1:13" s="1" customFormat="1" ht="58.5" customHeight="1" x14ac:dyDescent="0.45">
      <c r="A4" s="113"/>
      <c r="B4" s="115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8"/>
      <c r="L4" s="120"/>
      <c r="M4" s="121"/>
    </row>
    <row r="5" spans="1:13" s="1" customFormat="1" ht="17.25" customHeight="1" x14ac:dyDescent="0.45">
      <c r="A5" s="13">
        <v>1</v>
      </c>
      <c r="B5" s="44">
        <v>15388</v>
      </c>
      <c r="C5" s="45" t="s">
        <v>35</v>
      </c>
      <c r="D5" s="46" t="s">
        <v>316</v>
      </c>
      <c r="E5" s="47" t="s">
        <v>317</v>
      </c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45">
      <c r="A6" s="13">
        <v>2</v>
      </c>
      <c r="B6" s="44">
        <v>15393</v>
      </c>
      <c r="C6" s="45" t="s">
        <v>35</v>
      </c>
      <c r="D6" s="46" t="s">
        <v>318</v>
      </c>
      <c r="E6" s="47" t="s">
        <v>319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30" si="1">IF(K6&lt;=3,"0",IF(K6&lt;=7,"1",IF(K6&lt;=11,"2",IF(K6&gt;=12,"3"))))</f>
        <v>0</v>
      </c>
      <c r="M6" s="3" t="str">
        <f t="shared" ref="M6:M18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45">
      <c r="A7" s="13">
        <v>3</v>
      </c>
      <c r="B7" s="44">
        <v>15406</v>
      </c>
      <c r="C7" s="45" t="s">
        <v>35</v>
      </c>
      <c r="D7" s="46" t="s">
        <v>320</v>
      </c>
      <c r="E7" s="47" t="s">
        <v>321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45">
      <c r="A8" s="13">
        <v>4</v>
      </c>
      <c r="B8" s="44">
        <v>15407</v>
      </c>
      <c r="C8" s="45" t="s">
        <v>35</v>
      </c>
      <c r="D8" s="46" t="s">
        <v>322</v>
      </c>
      <c r="E8" s="47" t="s">
        <v>323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 x14ac:dyDescent="0.45">
      <c r="A9" s="13">
        <v>5</v>
      </c>
      <c r="B9" s="44">
        <v>15408</v>
      </c>
      <c r="C9" s="45" t="s">
        <v>35</v>
      </c>
      <c r="D9" s="46" t="s">
        <v>324</v>
      </c>
      <c r="E9" s="47" t="s">
        <v>325</v>
      </c>
      <c r="F9" s="4"/>
      <c r="G9" s="4"/>
      <c r="H9" s="4"/>
      <c r="I9" s="4"/>
      <c r="J9" s="4"/>
      <c r="K9" s="3">
        <f>SUM(F9,G9,H9,I9,J9)</f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45">
      <c r="A10" s="13">
        <v>6</v>
      </c>
      <c r="B10" s="44">
        <v>15415</v>
      </c>
      <c r="C10" s="45" t="s">
        <v>35</v>
      </c>
      <c r="D10" s="46" t="s">
        <v>326</v>
      </c>
      <c r="E10" s="47" t="s">
        <v>327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45">
      <c r="A11" s="13">
        <v>7</v>
      </c>
      <c r="B11" s="44">
        <v>15416</v>
      </c>
      <c r="C11" s="45" t="s">
        <v>35</v>
      </c>
      <c r="D11" s="46" t="s">
        <v>328</v>
      </c>
      <c r="E11" s="47" t="s">
        <v>329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45">
      <c r="A12" s="13">
        <v>8</v>
      </c>
      <c r="B12" s="44">
        <v>15419</v>
      </c>
      <c r="C12" s="45" t="s">
        <v>35</v>
      </c>
      <c r="D12" s="46" t="s">
        <v>330</v>
      </c>
      <c r="E12" s="47" t="s">
        <v>331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45">
      <c r="A13" s="17">
        <v>9</v>
      </c>
      <c r="B13" s="44">
        <v>15420</v>
      </c>
      <c r="C13" s="45" t="s">
        <v>35</v>
      </c>
      <c r="D13" s="46" t="s">
        <v>332</v>
      </c>
      <c r="E13" s="47" t="s">
        <v>333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45">
      <c r="A14" s="13">
        <v>10</v>
      </c>
      <c r="B14" s="44">
        <v>15424</v>
      </c>
      <c r="C14" s="45" t="s">
        <v>35</v>
      </c>
      <c r="D14" s="46" t="s">
        <v>334</v>
      </c>
      <c r="E14" s="47" t="s">
        <v>335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45">
      <c r="A15" s="13">
        <v>11</v>
      </c>
      <c r="B15" s="44">
        <v>15425</v>
      </c>
      <c r="C15" s="45" t="s">
        <v>35</v>
      </c>
      <c r="D15" s="48" t="s">
        <v>336</v>
      </c>
      <c r="E15" s="47" t="s">
        <v>337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 x14ac:dyDescent="0.45">
      <c r="A16" s="13">
        <v>12</v>
      </c>
      <c r="B16" s="44">
        <v>15426</v>
      </c>
      <c r="C16" s="45" t="s">
        <v>35</v>
      </c>
      <c r="D16" s="49" t="s">
        <v>338</v>
      </c>
      <c r="E16" s="50" t="s">
        <v>339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7.25" customHeight="1" x14ac:dyDescent="0.45">
      <c r="A17" s="13">
        <v>13</v>
      </c>
      <c r="B17" s="44">
        <v>15427</v>
      </c>
      <c r="C17" s="45" t="s">
        <v>35</v>
      </c>
      <c r="D17" s="46" t="s">
        <v>340</v>
      </c>
      <c r="E17" s="47" t="s">
        <v>341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" customFormat="1" ht="17.25" customHeight="1" x14ac:dyDescent="0.45">
      <c r="A18" s="13">
        <v>14</v>
      </c>
      <c r="B18" s="44">
        <v>15434</v>
      </c>
      <c r="C18" s="45" t="s">
        <v>35</v>
      </c>
      <c r="D18" s="46" t="s">
        <v>342</v>
      </c>
      <c r="E18" s="47" t="s">
        <v>343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1" customFormat="1" ht="17.25" customHeight="1" x14ac:dyDescent="0.45">
      <c r="A19" s="13">
        <v>15</v>
      </c>
      <c r="B19" s="44">
        <v>15442</v>
      </c>
      <c r="C19" s="45" t="s">
        <v>35</v>
      </c>
      <c r="D19" s="46" t="s">
        <v>344</v>
      </c>
      <c r="E19" s="47" t="s">
        <v>345</v>
      </c>
      <c r="F19" s="4"/>
      <c r="G19" s="4"/>
      <c r="H19" s="4"/>
      <c r="I19" s="4"/>
      <c r="J19" s="4"/>
      <c r="K19" s="3">
        <f>SUM(F19,G19,H19,I19,J19)</f>
        <v>0</v>
      </c>
      <c r="L19" s="3" t="str">
        <f>IF(K19&lt;=3,"0",IF(K19&lt;=7,"1",IF(K19&lt;=11,"2",IF(K19&gt;=12,"3"))))</f>
        <v>0</v>
      </c>
      <c r="M19" s="3" t="str">
        <f>IF(K19&lt;=3,"ไม่ผ่าน",IF(K19&lt;=7,"ผ่าน",IF(K19&lt;=11,"ดี",IF(K19&gt;=12,"ดีเยี่ยม"))))</f>
        <v>ไม่ผ่าน</v>
      </c>
    </row>
    <row r="20" spans="1:13" s="1" customFormat="1" ht="17.25" customHeight="1" x14ac:dyDescent="0.45">
      <c r="A20" s="13">
        <v>16</v>
      </c>
      <c r="B20" s="44">
        <v>15448</v>
      </c>
      <c r="C20" s="45" t="s">
        <v>35</v>
      </c>
      <c r="D20" s="46" t="s">
        <v>346</v>
      </c>
      <c r="E20" s="47" t="s">
        <v>347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ref="M20:M30" si="3">IF(K20&lt;=3,"ไม่ผ่าน",IF(K20&lt;=7,"ผ่าน",IF(K20&lt;=11,"ดี",IF(K20&gt;=12,"ดีเยี่ยม"))))</f>
        <v>ไม่ผ่าน</v>
      </c>
    </row>
    <row r="21" spans="1:13" s="1" customFormat="1" ht="17.25" customHeight="1" x14ac:dyDescent="0.45">
      <c r="A21" s="13">
        <v>17</v>
      </c>
      <c r="B21" s="44">
        <v>15449</v>
      </c>
      <c r="C21" s="45" t="s">
        <v>35</v>
      </c>
      <c r="D21" s="46" t="s">
        <v>273</v>
      </c>
      <c r="E21" s="47" t="s">
        <v>348</v>
      </c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7.25" customHeight="1" x14ac:dyDescent="0.45">
      <c r="A22" s="13">
        <v>18</v>
      </c>
      <c r="B22" s="44">
        <v>15456</v>
      </c>
      <c r="C22" s="45" t="s">
        <v>35</v>
      </c>
      <c r="D22" s="46" t="s">
        <v>349</v>
      </c>
      <c r="E22" s="47" t="s">
        <v>350</v>
      </c>
      <c r="F22" s="31"/>
      <c r="G22" s="31"/>
      <c r="H22" s="31"/>
      <c r="I22" s="31"/>
      <c r="J22" s="31"/>
      <c r="K22" s="32">
        <f t="shared" si="0"/>
        <v>0</v>
      </c>
      <c r="L22" s="32" t="str">
        <f t="shared" si="1"/>
        <v>0</v>
      </c>
      <c r="M22" s="32" t="str">
        <f t="shared" si="3"/>
        <v>ไม่ผ่าน</v>
      </c>
    </row>
    <row r="23" spans="1:13" s="1" customFormat="1" ht="17.25" customHeight="1" x14ac:dyDescent="0.45">
      <c r="A23" s="13">
        <v>19</v>
      </c>
      <c r="B23" s="44">
        <v>15459</v>
      </c>
      <c r="C23" s="45" t="s">
        <v>35</v>
      </c>
      <c r="D23" s="46" t="s">
        <v>351</v>
      </c>
      <c r="E23" s="47" t="s">
        <v>352</v>
      </c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7.25" customHeight="1" x14ac:dyDescent="0.45">
      <c r="A24" s="13">
        <v>20</v>
      </c>
      <c r="B24" s="44">
        <v>15462</v>
      </c>
      <c r="C24" s="45" t="s">
        <v>35</v>
      </c>
      <c r="D24" s="46" t="s">
        <v>353</v>
      </c>
      <c r="E24" s="47" t="s">
        <v>354</v>
      </c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7.25" customHeight="1" x14ac:dyDescent="0.45">
      <c r="A25" s="13">
        <v>21</v>
      </c>
      <c r="B25" s="44">
        <v>15410</v>
      </c>
      <c r="C25" s="45" t="s">
        <v>50</v>
      </c>
      <c r="D25" s="46" t="s">
        <v>355</v>
      </c>
      <c r="E25" s="47" t="s">
        <v>356</v>
      </c>
      <c r="F25" s="4"/>
      <c r="G25" s="4"/>
      <c r="H25" s="4"/>
      <c r="I25" s="4"/>
      <c r="J25" s="4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7.25" customHeight="1" x14ac:dyDescent="0.45">
      <c r="A26" s="13">
        <v>22</v>
      </c>
      <c r="B26" s="44">
        <v>15411</v>
      </c>
      <c r="C26" s="45" t="s">
        <v>50</v>
      </c>
      <c r="D26" s="46" t="s">
        <v>357</v>
      </c>
      <c r="E26" s="47" t="s">
        <v>358</v>
      </c>
      <c r="F26" s="4"/>
      <c r="G26" s="4"/>
      <c r="H26" s="4"/>
      <c r="I26" s="4"/>
      <c r="J26" s="4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7.25" customHeight="1" x14ac:dyDescent="0.45">
      <c r="A27" s="13">
        <v>23</v>
      </c>
      <c r="B27" s="44">
        <v>15413</v>
      </c>
      <c r="C27" s="45" t="s">
        <v>50</v>
      </c>
      <c r="D27" s="46" t="s">
        <v>359</v>
      </c>
      <c r="E27" s="47" t="s">
        <v>360</v>
      </c>
      <c r="F27" s="4"/>
      <c r="G27" s="4"/>
      <c r="H27" s="4"/>
      <c r="I27" s="4"/>
      <c r="J27" s="4"/>
      <c r="K27" s="3">
        <f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7.25" customHeight="1" x14ac:dyDescent="0.45">
      <c r="A28" s="13">
        <v>24</v>
      </c>
      <c r="B28" s="44">
        <v>15436</v>
      </c>
      <c r="C28" s="45" t="s">
        <v>50</v>
      </c>
      <c r="D28" s="46" t="s">
        <v>361</v>
      </c>
      <c r="E28" s="47" t="s">
        <v>362</v>
      </c>
      <c r="F28" s="4"/>
      <c r="G28" s="4"/>
      <c r="H28" s="4"/>
      <c r="I28" s="4"/>
      <c r="J28" s="4"/>
      <c r="K28" s="3">
        <f>SUM(F28,G28,H28,I28,J28)</f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7.25" customHeight="1" x14ac:dyDescent="0.45">
      <c r="A29" s="13">
        <v>25</v>
      </c>
      <c r="B29" s="44">
        <v>15439</v>
      </c>
      <c r="C29" s="45" t="s">
        <v>50</v>
      </c>
      <c r="D29" s="46" t="s">
        <v>363</v>
      </c>
      <c r="E29" s="47" t="s">
        <v>364</v>
      </c>
      <c r="F29" s="4"/>
      <c r="G29" s="4"/>
      <c r="H29" s="4"/>
      <c r="I29" s="4"/>
      <c r="J29" s="4"/>
      <c r="K29" s="3">
        <f>SUM(F29,G29,H29,I29,J29)</f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7.25" customHeight="1" x14ac:dyDescent="0.45">
      <c r="A30" s="13">
        <v>26</v>
      </c>
      <c r="B30" s="44">
        <v>15440</v>
      </c>
      <c r="C30" s="45" t="s">
        <v>50</v>
      </c>
      <c r="D30" s="46" t="s">
        <v>92</v>
      </c>
      <c r="E30" s="47" t="s">
        <v>335</v>
      </c>
      <c r="F30" s="4"/>
      <c r="G30" s="4"/>
      <c r="H30" s="4"/>
      <c r="I30" s="4"/>
      <c r="J30" s="4"/>
      <c r="K30" s="3">
        <f>SUM(F30,G30,H30,I30,J30)</f>
        <v>0</v>
      </c>
      <c r="L30" s="3" t="str">
        <f t="shared" si="1"/>
        <v>0</v>
      </c>
      <c r="M30" s="3" t="str">
        <f t="shared" si="3"/>
        <v>ไม่ผ่าน</v>
      </c>
    </row>
    <row r="31" spans="1:13" s="1" customFormat="1" ht="17.25" customHeight="1" x14ac:dyDescent="0.45">
      <c r="A31" s="13"/>
      <c r="B31" s="44"/>
      <c r="C31" s="46"/>
      <c r="D31" s="46"/>
      <c r="E31" s="47"/>
      <c r="F31" s="4"/>
      <c r="G31" s="4"/>
      <c r="H31" s="4"/>
      <c r="I31" s="4"/>
      <c r="J31" s="4"/>
      <c r="K31" s="3"/>
      <c r="L31" s="3"/>
      <c r="M31" s="3"/>
    </row>
    <row r="32" spans="1:13" s="1" customFormat="1" ht="21" x14ac:dyDescent="0.45">
      <c r="C32" s="1" t="s">
        <v>2</v>
      </c>
      <c r="F32" s="95">
        <f>COUNTIF(L5:L31,3)</f>
        <v>0</v>
      </c>
      <c r="G32" s="95">
        <f>COUNTIF(L5:L31,2)</f>
        <v>0</v>
      </c>
      <c r="H32" s="95">
        <f>COUNTIF(L5:L31,1)</f>
        <v>0</v>
      </c>
      <c r="I32" s="95">
        <f>COUNTIF(L5:L30,0)</f>
        <v>26</v>
      </c>
      <c r="J32" s="5"/>
    </row>
    <row r="33" spans="4:13" s="1" customFormat="1" ht="21" x14ac:dyDescent="0.45">
      <c r="D33" s="1" t="s">
        <v>13</v>
      </c>
      <c r="F33" s="5"/>
      <c r="G33" s="28">
        <f>(F32*100)/26</f>
        <v>0</v>
      </c>
      <c r="H33" s="5"/>
      <c r="I33" s="5"/>
      <c r="J33" s="5"/>
      <c r="K33" s="5" t="s">
        <v>18</v>
      </c>
      <c r="M33" s="28">
        <f>(H32*100)/26</f>
        <v>0</v>
      </c>
    </row>
    <row r="34" spans="4:13" s="1" customFormat="1" ht="21" x14ac:dyDescent="0.45">
      <c r="D34" s="1" t="s">
        <v>14</v>
      </c>
      <c r="F34" s="5"/>
      <c r="G34" s="28">
        <f>(G32*100)/26</f>
        <v>0</v>
      </c>
      <c r="H34" s="5"/>
      <c r="I34" s="5"/>
      <c r="J34" s="5"/>
      <c r="K34" s="5" t="s">
        <v>19</v>
      </c>
      <c r="M34" s="28">
        <f>(I32*100)/26</f>
        <v>100</v>
      </c>
    </row>
    <row r="35" spans="4:13" s="1" customFormat="1" ht="21" x14ac:dyDescent="0.45">
      <c r="D35" s="1" t="s">
        <v>15</v>
      </c>
      <c r="F35" s="5"/>
      <c r="G35" s="5"/>
      <c r="H35" s="5"/>
      <c r="I35" s="5"/>
      <c r="J35" s="5"/>
      <c r="K35" s="1" t="s">
        <v>20</v>
      </c>
    </row>
    <row r="36" spans="4:13" s="1" customFormat="1" ht="21" x14ac:dyDescent="0.45">
      <c r="D36" s="1" t="s">
        <v>16</v>
      </c>
      <c r="F36" s="5"/>
      <c r="G36" s="5"/>
      <c r="H36" s="5"/>
      <c r="I36" s="5"/>
      <c r="J36" s="5"/>
      <c r="K36" s="1" t="s">
        <v>22</v>
      </c>
    </row>
    <row r="37" spans="4:13" s="1" customFormat="1" ht="21" x14ac:dyDescent="0.45">
      <c r="D37" s="1" t="s">
        <v>17</v>
      </c>
      <c r="F37" s="5"/>
      <c r="G37" s="5"/>
      <c r="H37" s="5"/>
      <c r="I37" s="5"/>
      <c r="J37" s="5"/>
      <c r="K37" s="1" t="s">
        <v>21</v>
      </c>
    </row>
  </sheetData>
  <mergeCells count="9">
    <mergeCell ref="E1:M1"/>
    <mergeCell ref="A2:M2"/>
    <mergeCell ref="A3:A4"/>
    <mergeCell ref="B3:B4"/>
    <mergeCell ref="F3:J3"/>
    <mergeCell ref="K3:K4"/>
    <mergeCell ref="L3:L4"/>
    <mergeCell ref="M3:M4"/>
    <mergeCell ref="C3:E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workbookViewId="0">
      <selection activeCell="H44" sqref="H44"/>
    </sheetView>
  </sheetViews>
  <sheetFormatPr defaultRowHeight="15" x14ac:dyDescent="0.25"/>
  <cols>
    <col min="1" max="1" width="3.85546875" customWidth="1"/>
    <col min="2" max="2" width="8.140625" customWidth="1"/>
    <col min="3" max="3" width="6.140625" customWidth="1"/>
    <col min="4" max="4" width="8.140625" customWidth="1"/>
    <col min="5" max="5" width="7.140625" customWidth="1"/>
    <col min="6" max="10" width="3.7109375" customWidth="1"/>
    <col min="11" max="11" width="6.140625" customWidth="1"/>
    <col min="12" max="12" width="7.140625" customWidth="1"/>
    <col min="13" max="13" width="8" customWidth="1"/>
  </cols>
  <sheetData>
    <row r="1" spans="1:13" s="1" customFormat="1" ht="21.75" x14ac:dyDescent="0.5">
      <c r="A1" s="2"/>
      <c r="B1" s="2"/>
      <c r="C1" s="2"/>
      <c r="D1" s="2"/>
      <c r="E1" s="112" t="s">
        <v>2</v>
      </c>
      <c r="F1" s="112"/>
      <c r="G1" s="112"/>
      <c r="H1" s="112"/>
      <c r="I1" s="112"/>
      <c r="J1" s="112"/>
      <c r="K1" s="112"/>
      <c r="L1" s="112"/>
      <c r="M1" s="112"/>
    </row>
    <row r="2" spans="1:13" s="1" customFormat="1" ht="22.5" customHeight="1" x14ac:dyDescent="0.5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17.25" customHeight="1" x14ac:dyDescent="0.45">
      <c r="A3" s="113" t="s">
        <v>3</v>
      </c>
      <c r="B3" s="114" t="s">
        <v>4</v>
      </c>
      <c r="C3" s="122" t="s">
        <v>5</v>
      </c>
      <c r="D3" s="123"/>
      <c r="E3" s="124"/>
      <c r="F3" s="116" t="s">
        <v>1</v>
      </c>
      <c r="G3" s="116"/>
      <c r="H3" s="116"/>
      <c r="I3" s="116"/>
      <c r="J3" s="116"/>
      <c r="K3" s="117" t="s">
        <v>0</v>
      </c>
      <c r="L3" s="119" t="s">
        <v>11</v>
      </c>
      <c r="M3" s="119" t="s">
        <v>12</v>
      </c>
    </row>
    <row r="4" spans="1:13" s="1" customFormat="1" ht="58.5" customHeight="1" x14ac:dyDescent="0.45">
      <c r="A4" s="113"/>
      <c r="B4" s="115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8"/>
      <c r="L4" s="120"/>
      <c r="M4" s="121"/>
    </row>
    <row r="5" spans="1:13" s="1" customFormat="1" ht="14.25" customHeight="1" x14ac:dyDescent="0.45">
      <c r="A5" s="13">
        <v>1</v>
      </c>
      <c r="B5" s="44">
        <v>14912</v>
      </c>
      <c r="C5" s="45" t="s">
        <v>35</v>
      </c>
      <c r="D5" s="46" t="s">
        <v>365</v>
      </c>
      <c r="E5" s="47" t="s">
        <v>191</v>
      </c>
      <c r="F5" s="4"/>
      <c r="G5" s="4"/>
      <c r="H5" s="4"/>
      <c r="I5" s="4"/>
      <c r="J5" s="4"/>
      <c r="K5" s="3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4.25" customHeight="1" x14ac:dyDescent="0.45">
      <c r="A6" s="13">
        <v>2</v>
      </c>
      <c r="B6" s="44" t="s">
        <v>366</v>
      </c>
      <c r="C6" s="45" t="s">
        <v>35</v>
      </c>
      <c r="D6" s="46" t="s">
        <v>367</v>
      </c>
      <c r="E6" s="47" t="s">
        <v>368</v>
      </c>
      <c r="F6" s="4"/>
      <c r="G6" s="4"/>
      <c r="H6" s="4"/>
      <c r="I6" s="4"/>
      <c r="J6" s="4"/>
      <c r="K6" s="3">
        <f t="shared" ref="K6:K32" si="0">SUM(F6,G6,H6,I6,J6)</f>
        <v>0</v>
      </c>
      <c r="L6" s="3" t="str">
        <f t="shared" ref="L6:L34" si="1">IF(K6&lt;=3,"0",IF(K6&lt;=7,"1",IF(K6&lt;=11,"2",IF(K6&gt;=12,"3"))))</f>
        <v>0</v>
      </c>
      <c r="M6" s="3" t="str">
        <f t="shared" ref="M6:M16" si="2">IF(K6&lt;=3,"ไม่ผ่าน",IF(K6&lt;=7,"ผ่าน",IF(K6&lt;=11,"ดี",IF(K6&gt;=12,"ดีเยี่ยม"))))</f>
        <v>ไม่ผ่าน</v>
      </c>
    </row>
    <row r="7" spans="1:13" s="1" customFormat="1" ht="14.25" customHeight="1" x14ac:dyDescent="0.45">
      <c r="A7" s="13">
        <v>3</v>
      </c>
      <c r="B7" s="44" t="s">
        <v>369</v>
      </c>
      <c r="C7" s="45" t="s">
        <v>35</v>
      </c>
      <c r="D7" s="46" t="s">
        <v>370</v>
      </c>
      <c r="E7" s="47" t="s">
        <v>191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4.25" customHeight="1" x14ac:dyDescent="0.45">
      <c r="A8" s="13">
        <v>4</v>
      </c>
      <c r="B8" s="44" t="s">
        <v>371</v>
      </c>
      <c r="C8" s="45" t="s">
        <v>50</v>
      </c>
      <c r="D8" s="46" t="s">
        <v>372</v>
      </c>
      <c r="E8" s="47" t="s">
        <v>373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4.25" customHeight="1" x14ac:dyDescent="0.45">
      <c r="A9" s="13">
        <v>5</v>
      </c>
      <c r="B9" s="44" t="s">
        <v>374</v>
      </c>
      <c r="C9" s="45" t="s">
        <v>35</v>
      </c>
      <c r="D9" s="46" t="s">
        <v>375</v>
      </c>
      <c r="E9" s="47" t="s">
        <v>376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4.25" customHeight="1" x14ac:dyDescent="0.45">
      <c r="A10" s="13">
        <v>6</v>
      </c>
      <c r="B10" s="44" t="s">
        <v>377</v>
      </c>
      <c r="C10" s="45" t="s">
        <v>35</v>
      </c>
      <c r="D10" s="49" t="s">
        <v>378</v>
      </c>
      <c r="E10" s="50" t="s">
        <v>379</v>
      </c>
      <c r="F10" s="4"/>
      <c r="G10" s="4"/>
      <c r="H10" s="4"/>
      <c r="I10" s="4"/>
      <c r="J10" s="4"/>
      <c r="K10" s="3">
        <f>SUM(F10,G10,H10,I10,J10)</f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4.25" customHeight="1" x14ac:dyDescent="0.45">
      <c r="A11" s="13">
        <v>7</v>
      </c>
      <c r="B11" s="44" t="s">
        <v>380</v>
      </c>
      <c r="C11" s="45" t="s">
        <v>35</v>
      </c>
      <c r="D11" s="46" t="s">
        <v>381</v>
      </c>
      <c r="E11" s="47" t="s">
        <v>382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4.25" customHeight="1" x14ac:dyDescent="0.45">
      <c r="A12" s="19">
        <v>8</v>
      </c>
      <c r="B12" s="44" t="s">
        <v>383</v>
      </c>
      <c r="C12" s="45" t="s">
        <v>35</v>
      </c>
      <c r="D12" s="46" t="s">
        <v>384</v>
      </c>
      <c r="E12" s="47" t="s">
        <v>385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4.25" customHeight="1" x14ac:dyDescent="0.45">
      <c r="A13" s="17">
        <v>9</v>
      </c>
      <c r="B13" s="44" t="s">
        <v>386</v>
      </c>
      <c r="C13" s="45" t="s">
        <v>35</v>
      </c>
      <c r="D13" s="46" t="s">
        <v>387</v>
      </c>
      <c r="E13" s="47" t="s">
        <v>388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4.25" customHeight="1" x14ac:dyDescent="0.45">
      <c r="A14" s="13">
        <v>10</v>
      </c>
      <c r="B14" s="44" t="s">
        <v>389</v>
      </c>
      <c r="C14" s="45" t="s">
        <v>35</v>
      </c>
      <c r="D14" s="46" t="s">
        <v>152</v>
      </c>
      <c r="E14" s="47" t="s">
        <v>390</v>
      </c>
      <c r="F14" s="4"/>
      <c r="G14" s="4"/>
      <c r="H14" s="4"/>
      <c r="I14" s="4"/>
      <c r="J14" s="4"/>
      <c r="K14" s="3">
        <f>SUM(F14,G14,H14,I14,J14)</f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4.25" customHeight="1" x14ac:dyDescent="0.45">
      <c r="A15" s="13">
        <v>11</v>
      </c>
      <c r="B15" s="44" t="s">
        <v>391</v>
      </c>
      <c r="C15" s="45" t="s">
        <v>35</v>
      </c>
      <c r="D15" s="46" t="s">
        <v>392</v>
      </c>
      <c r="E15" s="47" t="s">
        <v>393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4.25" customHeight="1" x14ac:dyDescent="0.45">
      <c r="A16" s="19">
        <v>12</v>
      </c>
      <c r="B16" s="44" t="s">
        <v>394</v>
      </c>
      <c r="C16" s="45" t="s">
        <v>35</v>
      </c>
      <c r="D16" s="46" t="s">
        <v>395</v>
      </c>
      <c r="E16" s="47" t="s">
        <v>396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4.25" customHeight="1" x14ac:dyDescent="0.45">
      <c r="A17" s="13">
        <v>13</v>
      </c>
      <c r="B17" s="44" t="s">
        <v>397</v>
      </c>
      <c r="C17" s="45" t="s">
        <v>35</v>
      </c>
      <c r="D17" s="46" t="s">
        <v>398</v>
      </c>
      <c r="E17" s="47" t="s">
        <v>399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ref="M17:M34" si="3">IF(K17&lt;=3,"ไม่ผ่าน",IF(K17&lt;=7,"ผ่าน",IF(K17&lt;=11,"ดี",IF(K17&gt;=12,"ดีเยี่ยม"))))</f>
        <v>ไม่ผ่าน</v>
      </c>
    </row>
    <row r="18" spans="1:13" s="1" customFormat="1" ht="14.25" customHeight="1" x14ac:dyDescent="0.45">
      <c r="A18" s="13">
        <v>14</v>
      </c>
      <c r="B18" s="44" t="s">
        <v>400</v>
      </c>
      <c r="C18" s="45" t="s">
        <v>35</v>
      </c>
      <c r="D18" s="46" t="s">
        <v>309</v>
      </c>
      <c r="E18" s="47" t="s">
        <v>401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4.25" customHeight="1" x14ac:dyDescent="0.45">
      <c r="A19" s="19">
        <v>15</v>
      </c>
      <c r="B19" s="44" t="s">
        <v>402</v>
      </c>
      <c r="C19" s="45" t="s">
        <v>35</v>
      </c>
      <c r="D19" s="46" t="s">
        <v>403</v>
      </c>
      <c r="E19" s="47" t="s">
        <v>404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4.25" customHeight="1" x14ac:dyDescent="0.45">
      <c r="A20" s="19">
        <v>16</v>
      </c>
      <c r="B20" s="44" t="s">
        <v>405</v>
      </c>
      <c r="C20" s="45" t="s">
        <v>35</v>
      </c>
      <c r="D20" s="46" t="s">
        <v>406</v>
      </c>
      <c r="E20" s="47" t="s">
        <v>407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4.25" customHeight="1" x14ac:dyDescent="0.45">
      <c r="A21" s="13">
        <v>17</v>
      </c>
      <c r="B21" s="44" t="s">
        <v>408</v>
      </c>
      <c r="C21" s="45" t="s">
        <v>35</v>
      </c>
      <c r="D21" s="46" t="s">
        <v>409</v>
      </c>
      <c r="E21" s="47" t="s">
        <v>410</v>
      </c>
      <c r="F21" s="4"/>
      <c r="G21" s="4"/>
      <c r="H21" s="4"/>
      <c r="I21" s="4"/>
      <c r="J21" s="4"/>
      <c r="K21" s="3">
        <f t="shared" ref="K21:K26" si="4">SUM(F21,G21,H21,I21,J21)</f>
        <v>0</v>
      </c>
      <c r="L21" s="3" t="str">
        <f t="shared" ref="L21:L26" si="5">IF(K21&lt;=3,"0",IF(K21&lt;=7,"1",IF(K21&lt;=11,"2",IF(K21&gt;=12,"3"))))</f>
        <v>0</v>
      </c>
      <c r="M21" s="3" t="str">
        <f t="shared" ref="M21:M26" si="6">IF(K21&lt;=3,"ไม่ผ่าน",IF(K21&lt;=7,"ผ่าน",IF(K21&lt;=11,"ดี",IF(K21&gt;=12,"ดีเยี่ยม"))))</f>
        <v>ไม่ผ่าน</v>
      </c>
    </row>
    <row r="22" spans="1:13" s="1" customFormat="1" ht="14.25" customHeight="1" x14ac:dyDescent="0.45">
      <c r="A22" s="19">
        <v>18</v>
      </c>
      <c r="B22" s="44" t="s">
        <v>411</v>
      </c>
      <c r="C22" s="45" t="s">
        <v>35</v>
      </c>
      <c r="D22" s="46" t="s">
        <v>412</v>
      </c>
      <c r="E22" s="47" t="s">
        <v>413</v>
      </c>
      <c r="F22" s="4"/>
      <c r="G22" s="4"/>
      <c r="H22" s="4"/>
      <c r="I22" s="4"/>
      <c r="J22" s="4"/>
      <c r="K22" s="3">
        <f t="shared" si="4"/>
        <v>0</v>
      </c>
      <c r="L22" s="3" t="str">
        <f t="shared" si="5"/>
        <v>0</v>
      </c>
      <c r="M22" s="3" t="str">
        <f t="shared" si="6"/>
        <v>ไม่ผ่าน</v>
      </c>
    </row>
    <row r="23" spans="1:13" s="1" customFormat="1" ht="14.25" customHeight="1" x14ac:dyDescent="0.45">
      <c r="A23" s="19">
        <v>19</v>
      </c>
      <c r="B23" s="44">
        <v>15980</v>
      </c>
      <c r="C23" s="45" t="s">
        <v>35</v>
      </c>
      <c r="D23" s="46" t="s">
        <v>414</v>
      </c>
      <c r="E23" s="47" t="s">
        <v>415</v>
      </c>
      <c r="F23" s="4"/>
      <c r="G23" s="4"/>
      <c r="H23" s="4"/>
      <c r="I23" s="4"/>
      <c r="J23" s="4"/>
      <c r="K23" s="3">
        <f t="shared" si="4"/>
        <v>0</v>
      </c>
      <c r="L23" s="3" t="str">
        <f t="shared" si="5"/>
        <v>0</v>
      </c>
      <c r="M23" s="3" t="str">
        <f t="shared" si="6"/>
        <v>ไม่ผ่าน</v>
      </c>
    </row>
    <row r="24" spans="1:13" s="1" customFormat="1" ht="14.25" customHeight="1" x14ac:dyDescent="0.45">
      <c r="A24" s="13">
        <v>20</v>
      </c>
      <c r="B24" s="44">
        <v>15495</v>
      </c>
      <c r="C24" s="45" t="s">
        <v>50</v>
      </c>
      <c r="D24" s="46" t="s">
        <v>416</v>
      </c>
      <c r="E24" s="47" t="s">
        <v>417</v>
      </c>
      <c r="F24" s="4"/>
      <c r="G24" s="4"/>
      <c r="H24" s="4"/>
      <c r="I24" s="4"/>
      <c r="J24" s="4"/>
      <c r="K24" s="3">
        <f t="shared" si="4"/>
        <v>0</v>
      </c>
      <c r="L24" s="3" t="str">
        <f t="shared" si="5"/>
        <v>0</v>
      </c>
      <c r="M24" s="3" t="str">
        <f t="shared" si="6"/>
        <v>ไม่ผ่าน</v>
      </c>
    </row>
    <row r="25" spans="1:13" s="1" customFormat="1" ht="14.25" customHeight="1" x14ac:dyDescent="0.45">
      <c r="A25" s="19">
        <v>21</v>
      </c>
      <c r="B25" s="44" t="s">
        <v>418</v>
      </c>
      <c r="C25" s="45" t="s">
        <v>50</v>
      </c>
      <c r="D25" s="46" t="s">
        <v>419</v>
      </c>
      <c r="E25" s="47" t="s">
        <v>420</v>
      </c>
      <c r="F25" s="4"/>
      <c r="G25" s="4"/>
      <c r="H25" s="4"/>
      <c r="I25" s="4"/>
      <c r="J25" s="4"/>
      <c r="K25" s="3">
        <f t="shared" si="4"/>
        <v>0</v>
      </c>
      <c r="L25" s="3" t="str">
        <f t="shared" si="5"/>
        <v>0</v>
      </c>
      <c r="M25" s="3" t="str">
        <f t="shared" si="6"/>
        <v>ไม่ผ่าน</v>
      </c>
    </row>
    <row r="26" spans="1:13" s="1" customFormat="1" ht="14.25" customHeight="1" x14ac:dyDescent="0.45">
      <c r="A26" s="19">
        <v>22</v>
      </c>
      <c r="B26" s="44" t="s">
        <v>421</v>
      </c>
      <c r="C26" s="45" t="s">
        <v>50</v>
      </c>
      <c r="D26" s="46" t="s">
        <v>422</v>
      </c>
      <c r="E26" s="47" t="s">
        <v>423</v>
      </c>
      <c r="F26" s="4"/>
      <c r="G26" s="4"/>
      <c r="H26" s="4"/>
      <c r="I26" s="4"/>
      <c r="J26" s="4"/>
      <c r="K26" s="3">
        <f t="shared" si="4"/>
        <v>0</v>
      </c>
      <c r="L26" s="3" t="str">
        <f t="shared" si="5"/>
        <v>0</v>
      </c>
      <c r="M26" s="3" t="str">
        <f t="shared" si="6"/>
        <v>ไม่ผ่าน</v>
      </c>
    </row>
    <row r="27" spans="1:13" s="1" customFormat="1" ht="14.25" customHeight="1" x14ac:dyDescent="0.45">
      <c r="A27" s="13">
        <v>23</v>
      </c>
      <c r="B27" s="44">
        <v>15498</v>
      </c>
      <c r="C27" s="45" t="s">
        <v>50</v>
      </c>
      <c r="D27" s="46" t="s">
        <v>424</v>
      </c>
      <c r="E27" s="47" t="s">
        <v>425</v>
      </c>
      <c r="F27" s="4"/>
      <c r="G27" s="4"/>
      <c r="H27" s="4"/>
      <c r="I27" s="4"/>
      <c r="J27" s="4"/>
      <c r="K27" s="3">
        <f t="shared" si="0"/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4.25" customHeight="1" x14ac:dyDescent="0.45">
      <c r="A28" s="19">
        <v>24</v>
      </c>
      <c r="B28" s="44">
        <v>15499</v>
      </c>
      <c r="C28" s="45" t="s">
        <v>50</v>
      </c>
      <c r="D28" s="46" t="s">
        <v>426</v>
      </c>
      <c r="E28" s="47" t="s">
        <v>427</v>
      </c>
      <c r="F28" s="4"/>
      <c r="G28" s="4"/>
      <c r="H28" s="4"/>
      <c r="I28" s="4"/>
      <c r="J28" s="4"/>
      <c r="K28" s="3">
        <f t="shared" si="0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4.25" customHeight="1" x14ac:dyDescent="0.45">
      <c r="A29" s="19">
        <v>25</v>
      </c>
      <c r="B29" s="44">
        <v>15500</v>
      </c>
      <c r="C29" s="45" t="s">
        <v>50</v>
      </c>
      <c r="D29" s="46" t="s">
        <v>428</v>
      </c>
      <c r="E29" s="47" t="s">
        <v>429</v>
      </c>
      <c r="F29" s="4"/>
      <c r="G29" s="4"/>
      <c r="H29" s="4"/>
      <c r="I29" s="4"/>
      <c r="J29" s="4"/>
      <c r="K29" s="3">
        <f t="shared" si="0"/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4.25" customHeight="1" x14ac:dyDescent="0.45">
      <c r="A30" s="13">
        <v>26</v>
      </c>
      <c r="B30" s="44">
        <v>15501</v>
      </c>
      <c r="C30" s="45" t="s">
        <v>50</v>
      </c>
      <c r="D30" s="46" t="s">
        <v>98</v>
      </c>
      <c r="E30" s="47" t="s">
        <v>430</v>
      </c>
      <c r="F30" s="4"/>
      <c r="G30" s="4"/>
      <c r="H30" s="4"/>
      <c r="I30" s="4"/>
      <c r="J30" s="4"/>
      <c r="K30" s="3">
        <f t="shared" si="0"/>
        <v>0</v>
      </c>
      <c r="L30" s="3" t="str">
        <f t="shared" si="1"/>
        <v>0</v>
      </c>
      <c r="M30" s="3" t="str">
        <f t="shared" si="3"/>
        <v>ไม่ผ่าน</v>
      </c>
    </row>
    <row r="31" spans="1:13" s="1" customFormat="1" ht="14.25" customHeight="1" x14ac:dyDescent="0.45">
      <c r="A31" s="19">
        <v>27</v>
      </c>
      <c r="B31" s="44">
        <v>15502</v>
      </c>
      <c r="C31" s="45" t="s">
        <v>50</v>
      </c>
      <c r="D31" s="46" t="s">
        <v>431</v>
      </c>
      <c r="E31" s="47" t="s">
        <v>432</v>
      </c>
      <c r="F31" s="4"/>
      <c r="G31" s="4"/>
      <c r="H31" s="4"/>
      <c r="I31" s="4"/>
      <c r="J31" s="4"/>
      <c r="K31" s="3">
        <f t="shared" si="0"/>
        <v>0</v>
      </c>
      <c r="L31" s="3" t="str">
        <f t="shared" si="1"/>
        <v>0</v>
      </c>
      <c r="M31" s="3" t="str">
        <f t="shared" si="3"/>
        <v>ไม่ผ่าน</v>
      </c>
    </row>
    <row r="32" spans="1:13" s="1" customFormat="1" ht="14.25" customHeight="1" x14ac:dyDescent="0.45">
      <c r="A32" s="19">
        <v>28</v>
      </c>
      <c r="B32" s="44">
        <v>15503</v>
      </c>
      <c r="C32" s="45" t="s">
        <v>50</v>
      </c>
      <c r="D32" s="46" t="s">
        <v>433</v>
      </c>
      <c r="E32" s="47" t="s">
        <v>434</v>
      </c>
      <c r="F32" s="4"/>
      <c r="G32" s="4"/>
      <c r="H32" s="4"/>
      <c r="I32" s="4"/>
      <c r="J32" s="4"/>
      <c r="K32" s="3">
        <f t="shared" si="0"/>
        <v>0</v>
      </c>
      <c r="L32" s="3" t="str">
        <f t="shared" si="1"/>
        <v>0</v>
      </c>
      <c r="M32" s="3" t="str">
        <f t="shared" si="3"/>
        <v>ไม่ผ่าน</v>
      </c>
    </row>
    <row r="33" spans="1:13" s="1" customFormat="1" ht="14.25" customHeight="1" x14ac:dyDescent="0.45">
      <c r="A33" s="13">
        <v>29</v>
      </c>
      <c r="B33" s="44">
        <v>15477</v>
      </c>
      <c r="C33" s="45" t="s">
        <v>35</v>
      </c>
      <c r="D33" s="46" t="s">
        <v>435</v>
      </c>
      <c r="E33" s="47" t="s">
        <v>436</v>
      </c>
      <c r="F33" s="4"/>
      <c r="G33" s="4"/>
      <c r="H33" s="4"/>
      <c r="I33" s="4"/>
      <c r="J33" s="4"/>
      <c r="K33" s="3">
        <f>SUM(F33,G33,H33,I33,J33)</f>
        <v>0</v>
      </c>
      <c r="L33" s="3" t="str">
        <f t="shared" si="1"/>
        <v>0</v>
      </c>
      <c r="M33" s="3" t="str">
        <f t="shared" si="3"/>
        <v>ไม่ผ่าน</v>
      </c>
    </row>
    <row r="34" spans="1:13" s="1" customFormat="1" ht="14.25" customHeight="1" x14ac:dyDescent="0.45">
      <c r="A34" s="19">
        <v>30</v>
      </c>
      <c r="B34" s="44">
        <v>15439</v>
      </c>
      <c r="C34" s="45" t="s">
        <v>50</v>
      </c>
      <c r="D34" s="46" t="s">
        <v>437</v>
      </c>
      <c r="E34" s="47" t="s">
        <v>438</v>
      </c>
      <c r="F34" s="4"/>
      <c r="G34" s="4"/>
      <c r="H34" s="4"/>
      <c r="I34" s="4"/>
      <c r="J34" s="4"/>
      <c r="K34" s="3">
        <f>SUM(F34,G34,H34,I34,J34)</f>
        <v>0</v>
      </c>
      <c r="L34" s="3" t="str">
        <f t="shared" si="1"/>
        <v>0</v>
      </c>
      <c r="M34" s="3" t="str">
        <f t="shared" si="3"/>
        <v>ไม่ผ่าน</v>
      </c>
    </row>
    <row r="35" spans="1:13" s="1" customFormat="1" ht="14.25" customHeight="1" x14ac:dyDescent="0.45">
      <c r="A35" s="13">
        <v>31</v>
      </c>
      <c r="B35" s="44">
        <v>16011</v>
      </c>
      <c r="C35" s="45" t="s">
        <v>35</v>
      </c>
      <c r="D35" s="46" t="s">
        <v>439</v>
      </c>
      <c r="E35" s="47" t="s">
        <v>440</v>
      </c>
      <c r="F35" s="4"/>
      <c r="G35" s="4"/>
      <c r="H35" s="4"/>
      <c r="I35" s="4"/>
      <c r="J35" s="4"/>
      <c r="K35" s="3">
        <f>SUM(F35,G35,H35,I35,J35)</f>
        <v>0</v>
      </c>
      <c r="L35" s="3" t="str">
        <f>IF(K35&lt;=3,"0",IF(K35&lt;=7,"1",IF(K35&lt;=11,"2",IF(K35&gt;=12,"3"))))</f>
        <v>0</v>
      </c>
      <c r="M35" s="3" t="str">
        <f>IF(K35&lt;=3,"ไม่ผ่าน",IF(K35&lt;=7,"ผ่าน",IF(K35&lt;=11,"ดี",IF(K35&gt;=12,"ดีเยี่ยม"))))</f>
        <v>ไม่ผ่าน</v>
      </c>
    </row>
    <row r="36" spans="1:13" s="1" customFormat="1" ht="14.25" customHeight="1" x14ac:dyDescent="0.45">
      <c r="A36" s="19">
        <v>32</v>
      </c>
      <c r="B36" s="44">
        <v>16026</v>
      </c>
      <c r="C36" s="45" t="s">
        <v>50</v>
      </c>
      <c r="D36" s="46" t="s">
        <v>441</v>
      </c>
      <c r="E36" s="47" t="s">
        <v>442</v>
      </c>
      <c r="F36" s="4"/>
      <c r="G36" s="4"/>
      <c r="H36" s="4"/>
      <c r="I36" s="4"/>
      <c r="J36" s="4"/>
      <c r="K36" s="3">
        <f>SUM(F36,G36,H36,I36,J36)</f>
        <v>0</v>
      </c>
      <c r="L36" s="3" t="str">
        <f>IF(K36&lt;=3,"0",IF(K36&lt;=7,"1",IF(K36&lt;=11,"2",IF(K36&gt;=12,"3"))))</f>
        <v>0</v>
      </c>
      <c r="M36" s="3" t="str">
        <f>IF(K36&lt;=3,"ไม่ผ่าน",IF(K36&lt;=7,"ผ่าน",IF(K36&lt;=11,"ดี",IF(K36&gt;=12,"ดีเยี่ยม"))))</f>
        <v>ไม่ผ่าน</v>
      </c>
    </row>
    <row r="37" spans="1:13" s="1" customFormat="1" ht="14.25" customHeight="1" x14ac:dyDescent="0.45">
      <c r="A37" s="13">
        <v>33</v>
      </c>
      <c r="B37" s="44"/>
      <c r="C37" s="45"/>
      <c r="D37" s="46"/>
      <c r="E37" s="47"/>
      <c r="F37" s="4"/>
      <c r="G37" s="4"/>
      <c r="H37" s="4"/>
      <c r="I37" s="4"/>
      <c r="J37" s="4"/>
      <c r="K37" s="3">
        <f>SUM(F37,G37,H37,I37,J37)</f>
        <v>0</v>
      </c>
      <c r="L37" s="3" t="str">
        <f>IF(K37&lt;=3,"0",IF(K37&lt;=7,"1",IF(K37&lt;=11,"2",IF(K37&gt;=12,"3"))))</f>
        <v>0</v>
      </c>
      <c r="M37" s="3" t="str">
        <f>IF(K37&lt;=3,"ไม่ผ่าน",IF(K37&lt;=7,"ผ่าน",IF(K37&lt;=11,"ดี",IF(K37&gt;=12,"ดีเยี่ยม"))))</f>
        <v>ไม่ผ่าน</v>
      </c>
    </row>
    <row r="38" spans="1:13" s="1" customFormat="1" ht="17.25" customHeight="1" x14ac:dyDescent="0.45">
      <c r="C38" s="1" t="s">
        <v>2</v>
      </c>
      <c r="F38" s="5"/>
      <c r="G38" s="95">
        <f>COUNTIF(L5:L37,3)</f>
        <v>0</v>
      </c>
      <c r="H38" s="95">
        <f>COUNTIF(L5:L37,2)</f>
        <v>0</v>
      </c>
      <c r="I38" s="95">
        <f>COUNTIF(L5:L37,1)</f>
        <v>0</v>
      </c>
      <c r="J38" s="95">
        <f>COUNTIF(L5:L37,0)</f>
        <v>33</v>
      </c>
    </row>
    <row r="39" spans="1:13" s="1" customFormat="1" ht="18" customHeight="1" x14ac:dyDescent="0.45">
      <c r="D39" s="1" t="s">
        <v>13</v>
      </c>
      <c r="F39" s="5"/>
      <c r="G39" s="28">
        <f>(G38*100)/33</f>
        <v>0</v>
      </c>
      <c r="H39" s="5"/>
      <c r="I39" s="5"/>
      <c r="J39" s="5"/>
      <c r="K39" s="5" t="s">
        <v>18</v>
      </c>
      <c r="M39" s="28">
        <f>(I38*100)/33</f>
        <v>0</v>
      </c>
    </row>
    <row r="40" spans="1:13" s="1" customFormat="1" ht="17.25" customHeight="1" x14ac:dyDescent="0.45">
      <c r="D40" s="1" t="s">
        <v>14</v>
      </c>
      <c r="F40" s="5"/>
      <c r="G40" s="28">
        <f>(H38*100)/33</f>
        <v>0</v>
      </c>
      <c r="H40" s="5"/>
      <c r="I40" s="5"/>
      <c r="J40" s="5"/>
      <c r="K40" s="5" t="s">
        <v>19</v>
      </c>
      <c r="M40" s="28">
        <f>(J38*100)/33</f>
        <v>100</v>
      </c>
    </row>
    <row r="41" spans="1:13" s="1" customFormat="1" ht="18.75" customHeight="1" x14ac:dyDescent="0.45">
      <c r="D41" s="1" t="s">
        <v>15</v>
      </c>
      <c r="F41" s="5"/>
      <c r="G41" s="5"/>
      <c r="H41" s="5"/>
      <c r="I41" s="5"/>
      <c r="J41" s="5"/>
      <c r="K41" s="1" t="s">
        <v>20</v>
      </c>
    </row>
    <row r="42" spans="1:13" s="1" customFormat="1" ht="21" x14ac:dyDescent="0.45">
      <c r="D42" s="1" t="s">
        <v>16</v>
      </c>
      <c r="F42" s="5"/>
      <c r="G42" s="5"/>
      <c r="H42" s="5"/>
      <c r="I42" s="5"/>
      <c r="J42" s="5"/>
      <c r="K42" s="1" t="s">
        <v>22</v>
      </c>
    </row>
    <row r="43" spans="1:13" s="1" customFormat="1" ht="18.75" customHeight="1" x14ac:dyDescent="0.45">
      <c r="D43" s="1" t="s">
        <v>17</v>
      </c>
      <c r="F43" s="5"/>
      <c r="G43" s="5"/>
      <c r="H43" s="5"/>
      <c r="I43" s="5"/>
      <c r="J43" s="5"/>
      <c r="K43" s="1" t="s">
        <v>21</v>
      </c>
    </row>
  </sheetData>
  <mergeCells count="9">
    <mergeCell ref="E1:M1"/>
    <mergeCell ref="A2:M2"/>
    <mergeCell ref="A3:A4"/>
    <mergeCell ref="B3:B4"/>
    <mergeCell ref="F3:J3"/>
    <mergeCell ref="K3:K4"/>
    <mergeCell ref="L3:L4"/>
    <mergeCell ref="M3:M4"/>
    <mergeCell ref="C3:E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0" workbookViewId="0">
      <selection activeCell="I38" sqref="I38"/>
    </sheetView>
  </sheetViews>
  <sheetFormatPr defaultRowHeight="15" x14ac:dyDescent="0.25"/>
  <cols>
    <col min="1" max="1" width="4.7109375" customWidth="1"/>
    <col min="2" max="2" width="7.85546875" customWidth="1"/>
    <col min="3" max="3" width="6.7109375" customWidth="1"/>
    <col min="4" max="4" width="7.85546875" customWidth="1"/>
    <col min="5" max="5" width="9.42578125" customWidth="1"/>
    <col min="6" max="10" width="3.7109375" customWidth="1"/>
    <col min="11" max="12" width="8.7109375" customWidth="1"/>
    <col min="13" max="13" width="10" customWidth="1"/>
  </cols>
  <sheetData>
    <row r="1" spans="1:13" s="1" customFormat="1" ht="19.5" customHeight="1" x14ac:dyDescent="0.5">
      <c r="A1" s="2"/>
      <c r="B1" s="2"/>
      <c r="C1" s="2"/>
      <c r="D1" s="2"/>
      <c r="E1" s="112" t="s">
        <v>2</v>
      </c>
      <c r="F1" s="112"/>
      <c r="G1" s="112"/>
      <c r="H1" s="112"/>
      <c r="I1" s="112"/>
      <c r="J1" s="112"/>
      <c r="K1" s="112"/>
      <c r="L1" s="112"/>
      <c r="M1" s="112"/>
    </row>
    <row r="2" spans="1:13" s="1" customFormat="1" ht="21" customHeight="1" x14ac:dyDescent="0.5">
      <c r="A2" s="100" t="s">
        <v>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18" customHeight="1" x14ac:dyDescent="0.45">
      <c r="A3" s="113" t="s">
        <v>3</v>
      </c>
      <c r="B3" s="114" t="s">
        <v>4</v>
      </c>
      <c r="C3" s="122" t="s">
        <v>5</v>
      </c>
      <c r="D3" s="123"/>
      <c r="E3" s="124"/>
      <c r="F3" s="116" t="s">
        <v>1</v>
      </c>
      <c r="G3" s="116"/>
      <c r="H3" s="116"/>
      <c r="I3" s="116"/>
      <c r="J3" s="116"/>
      <c r="K3" s="117" t="s">
        <v>0</v>
      </c>
      <c r="L3" s="119" t="s">
        <v>11</v>
      </c>
      <c r="M3" s="119" t="s">
        <v>12</v>
      </c>
    </row>
    <row r="4" spans="1:13" s="1" customFormat="1" ht="58.5" customHeight="1" x14ac:dyDescent="0.45">
      <c r="A4" s="113"/>
      <c r="B4" s="115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8"/>
      <c r="L4" s="120"/>
      <c r="M4" s="121"/>
    </row>
    <row r="5" spans="1:13" s="12" customFormat="1" ht="15" customHeight="1" x14ac:dyDescent="0.4">
      <c r="A5" s="13">
        <v>1</v>
      </c>
      <c r="B5" s="52" t="s">
        <v>443</v>
      </c>
      <c r="C5" s="45" t="s">
        <v>35</v>
      </c>
      <c r="D5" s="46" t="s">
        <v>444</v>
      </c>
      <c r="E5" s="47" t="s">
        <v>445</v>
      </c>
      <c r="F5" s="10"/>
      <c r="G5" s="10"/>
      <c r="H5" s="10"/>
      <c r="I5" s="10"/>
      <c r="J5" s="10"/>
      <c r="K5" s="11">
        <f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2" customFormat="1" ht="15" customHeight="1" x14ac:dyDescent="0.4">
      <c r="A6" s="13">
        <v>2</v>
      </c>
      <c r="B6" s="52" t="s">
        <v>446</v>
      </c>
      <c r="C6" s="45" t="s">
        <v>35</v>
      </c>
      <c r="D6" s="46" t="s">
        <v>447</v>
      </c>
      <c r="E6" s="47" t="s">
        <v>48</v>
      </c>
      <c r="F6" s="10"/>
      <c r="G6" s="10"/>
      <c r="H6" s="10"/>
      <c r="I6" s="10"/>
      <c r="J6" s="10"/>
      <c r="K6" s="11">
        <f>SUM(F6,G6,H6,I6,J6)</f>
        <v>0</v>
      </c>
      <c r="L6" s="3" t="str">
        <f>IF(K6&lt;=3,"0",IF(K6&lt;=7,"1",IF(K6&lt;=11,"2",IF(K6&gt;=12,"3"))))</f>
        <v>0</v>
      </c>
      <c r="M6" s="3" t="str">
        <f>IF(K6&lt;=3,"ไม่ผ่าน",IF(K6&lt;=7,"ผ่าน",IF(K6&lt;=11,"ดี",IF(K6&gt;=12,"ดีเยี่ยม"))))</f>
        <v>ไม่ผ่าน</v>
      </c>
    </row>
    <row r="7" spans="1:13" s="12" customFormat="1" ht="15" customHeight="1" x14ac:dyDescent="0.4">
      <c r="A7" s="13">
        <v>3</v>
      </c>
      <c r="B7" s="52" t="s">
        <v>448</v>
      </c>
      <c r="C7" s="45" t="s">
        <v>35</v>
      </c>
      <c r="D7" s="46" t="s">
        <v>449</v>
      </c>
      <c r="E7" s="47" t="s">
        <v>450</v>
      </c>
      <c r="F7" s="10"/>
      <c r="G7" s="10"/>
      <c r="H7" s="10"/>
      <c r="I7" s="10"/>
      <c r="J7" s="10"/>
      <c r="K7" s="11">
        <f t="shared" ref="K7:K31" si="0">SUM(F7,G7,H7,I7,J7)</f>
        <v>0</v>
      </c>
      <c r="L7" s="3" t="str">
        <f>IF(K7&lt;=3,"0",IF(K7&lt;=7,"1",IF(K7&lt;=11,"2",IF(K7&gt;=12,"3"))))</f>
        <v>0</v>
      </c>
      <c r="M7" s="3" t="str">
        <f>IF(K7&lt;=3,"ไม่ผ่าน",IF(K7&lt;=7,"ผ่าน",IF(K7&lt;=11,"ดี",IF(K7&gt;=12,"ดีเยี่ยม"))))</f>
        <v>ไม่ผ่าน</v>
      </c>
    </row>
    <row r="8" spans="1:13" s="12" customFormat="1" ht="15" customHeight="1" x14ac:dyDescent="0.4">
      <c r="A8" s="13">
        <v>4</v>
      </c>
      <c r="B8" s="52" t="s">
        <v>451</v>
      </c>
      <c r="C8" s="45" t="s">
        <v>35</v>
      </c>
      <c r="D8" s="46" t="s">
        <v>452</v>
      </c>
      <c r="E8" s="47" t="s">
        <v>453</v>
      </c>
      <c r="F8" s="10"/>
      <c r="G8" s="10"/>
      <c r="H8" s="10"/>
      <c r="I8" s="10"/>
      <c r="J8" s="10"/>
      <c r="K8" s="11">
        <f t="shared" si="0"/>
        <v>0</v>
      </c>
      <c r="L8" s="3" t="str">
        <f t="shared" ref="L8:L29" si="1">IF(K8&lt;=3,"0",IF(K8&lt;=7,"1",IF(K8&lt;=11,"2",IF(K8&gt;=12,"3"))))</f>
        <v>0</v>
      </c>
      <c r="M8" s="3" t="str">
        <f t="shared" ref="M8:M29" si="2">IF(K8&lt;=3,"ไม่ผ่าน",IF(K8&lt;=7,"ผ่าน",IF(K8&lt;=11,"ดี",IF(K8&gt;=12,"ดีเยี่ยม"))))</f>
        <v>ไม่ผ่าน</v>
      </c>
    </row>
    <row r="9" spans="1:13" s="12" customFormat="1" ht="15" customHeight="1" x14ac:dyDescent="0.4">
      <c r="A9" s="13">
        <v>5</v>
      </c>
      <c r="B9" s="52" t="s">
        <v>454</v>
      </c>
      <c r="C9" s="45" t="s">
        <v>35</v>
      </c>
      <c r="D9" s="46" t="s">
        <v>455</v>
      </c>
      <c r="E9" s="47" t="s">
        <v>456</v>
      </c>
      <c r="F9" s="10"/>
      <c r="G9" s="10"/>
      <c r="H9" s="10"/>
      <c r="I9" s="10"/>
      <c r="J9" s="10"/>
      <c r="K9" s="11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2" customFormat="1" ht="15" customHeight="1" x14ac:dyDescent="0.4">
      <c r="A10" s="13">
        <v>6</v>
      </c>
      <c r="B10" s="52" t="s">
        <v>457</v>
      </c>
      <c r="C10" s="45" t="s">
        <v>35</v>
      </c>
      <c r="D10" s="46" t="s">
        <v>458</v>
      </c>
      <c r="E10" s="47" t="s">
        <v>440</v>
      </c>
      <c r="F10" s="10"/>
      <c r="G10" s="10"/>
      <c r="H10" s="10"/>
      <c r="I10" s="10"/>
      <c r="J10" s="10"/>
      <c r="K10" s="11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2" customFormat="1" ht="15" customHeight="1" x14ac:dyDescent="0.4">
      <c r="A11" s="13">
        <v>7</v>
      </c>
      <c r="B11" s="52" t="s">
        <v>459</v>
      </c>
      <c r="C11" s="45" t="s">
        <v>35</v>
      </c>
      <c r="D11" s="46" t="s">
        <v>460</v>
      </c>
      <c r="E11" s="47" t="s">
        <v>461</v>
      </c>
      <c r="F11" s="10"/>
      <c r="G11" s="10"/>
      <c r="H11" s="10"/>
      <c r="I11" s="10"/>
      <c r="J11" s="10"/>
      <c r="K11" s="11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2" customFormat="1" ht="15" customHeight="1" x14ac:dyDescent="0.4">
      <c r="A12" s="13">
        <v>8</v>
      </c>
      <c r="B12" s="52" t="s">
        <v>462</v>
      </c>
      <c r="C12" s="45" t="s">
        <v>35</v>
      </c>
      <c r="D12" s="46" t="s">
        <v>463</v>
      </c>
      <c r="E12" s="47" t="s">
        <v>464</v>
      </c>
      <c r="F12" s="10"/>
      <c r="G12" s="10"/>
      <c r="H12" s="10"/>
      <c r="I12" s="10"/>
      <c r="J12" s="10"/>
      <c r="K12" s="11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2" customFormat="1" ht="15" customHeight="1" x14ac:dyDescent="0.4">
      <c r="A13" s="13">
        <v>9</v>
      </c>
      <c r="B13" s="52" t="s">
        <v>465</v>
      </c>
      <c r="C13" s="45" t="s">
        <v>35</v>
      </c>
      <c r="D13" s="46" t="s">
        <v>466</v>
      </c>
      <c r="E13" s="47" t="s">
        <v>467</v>
      </c>
      <c r="F13" s="10"/>
      <c r="G13" s="10"/>
      <c r="H13" s="10"/>
      <c r="I13" s="10"/>
      <c r="J13" s="10"/>
      <c r="K13" s="11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2" customFormat="1" ht="15" customHeight="1" x14ac:dyDescent="0.4">
      <c r="A14" s="13">
        <v>10</v>
      </c>
      <c r="B14" s="52" t="s">
        <v>468</v>
      </c>
      <c r="C14" s="45" t="s">
        <v>35</v>
      </c>
      <c r="D14" s="46" t="s">
        <v>469</v>
      </c>
      <c r="E14" s="47" t="s">
        <v>470</v>
      </c>
      <c r="F14" s="10"/>
      <c r="G14" s="10"/>
      <c r="H14" s="10"/>
      <c r="I14" s="10"/>
      <c r="J14" s="10"/>
      <c r="K14" s="11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2" customFormat="1" ht="15" customHeight="1" x14ac:dyDescent="0.4">
      <c r="A15" s="13">
        <v>11</v>
      </c>
      <c r="B15" s="52" t="s">
        <v>471</v>
      </c>
      <c r="C15" s="45" t="s">
        <v>35</v>
      </c>
      <c r="D15" s="46" t="s">
        <v>472</v>
      </c>
      <c r="E15" s="47" t="s">
        <v>473</v>
      </c>
      <c r="F15" s="10"/>
      <c r="G15" s="10"/>
      <c r="H15" s="10"/>
      <c r="I15" s="10"/>
      <c r="J15" s="10"/>
      <c r="K15" s="11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2" customFormat="1" ht="15" customHeight="1" x14ac:dyDescent="0.4">
      <c r="A16" s="13">
        <v>12</v>
      </c>
      <c r="B16" s="52" t="s">
        <v>474</v>
      </c>
      <c r="C16" s="45" t="s">
        <v>50</v>
      </c>
      <c r="D16" s="46" t="s">
        <v>475</v>
      </c>
      <c r="E16" s="47" t="s">
        <v>476</v>
      </c>
      <c r="F16" s="10"/>
      <c r="G16" s="10"/>
      <c r="H16" s="10"/>
      <c r="I16" s="10"/>
      <c r="J16" s="10"/>
      <c r="K16" s="11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2" customFormat="1" ht="15" customHeight="1" x14ac:dyDescent="0.4">
      <c r="A17" s="13">
        <v>13</v>
      </c>
      <c r="B17" s="52" t="s">
        <v>477</v>
      </c>
      <c r="C17" s="45" t="s">
        <v>50</v>
      </c>
      <c r="D17" s="46" t="s">
        <v>478</v>
      </c>
      <c r="E17" s="47" t="s">
        <v>479</v>
      </c>
      <c r="F17" s="10"/>
      <c r="G17" s="10"/>
      <c r="H17" s="10"/>
      <c r="I17" s="10"/>
      <c r="J17" s="10"/>
      <c r="K17" s="11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2" customFormat="1" ht="15" customHeight="1" x14ac:dyDescent="0.4">
      <c r="A18" s="13">
        <v>14</v>
      </c>
      <c r="B18" s="52" t="s">
        <v>480</v>
      </c>
      <c r="C18" s="45" t="s">
        <v>50</v>
      </c>
      <c r="D18" s="46" t="s">
        <v>481</v>
      </c>
      <c r="E18" s="47" t="s">
        <v>482</v>
      </c>
      <c r="F18" s="10"/>
      <c r="G18" s="10"/>
      <c r="H18" s="10"/>
      <c r="I18" s="10"/>
      <c r="J18" s="10"/>
      <c r="K18" s="11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12" customFormat="1" ht="15" customHeight="1" x14ac:dyDescent="0.4">
      <c r="A19" s="13">
        <v>15</v>
      </c>
      <c r="B19" s="52" t="s">
        <v>483</v>
      </c>
      <c r="C19" s="45" t="s">
        <v>50</v>
      </c>
      <c r="D19" s="46" t="s">
        <v>484</v>
      </c>
      <c r="E19" s="47" t="s">
        <v>485</v>
      </c>
      <c r="F19" s="10"/>
      <c r="G19" s="10"/>
      <c r="H19" s="10"/>
      <c r="I19" s="10"/>
      <c r="J19" s="10"/>
      <c r="K19" s="11">
        <f t="shared" si="0"/>
        <v>0</v>
      </c>
      <c r="L19" s="3" t="str">
        <f t="shared" si="1"/>
        <v>0</v>
      </c>
      <c r="M19" s="3" t="str">
        <f t="shared" si="2"/>
        <v>ไม่ผ่าน</v>
      </c>
    </row>
    <row r="20" spans="1:13" s="12" customFormat="1" ht="15" customHeight="1" x14ac:dyDescent="0.4">
      <c r="A20" s="13">
        <v>16</v>
      </c>
      <c r="B20" s="52" t="s">
        <v>486</v>
      </c>
      <c r="C20" s="45" t="s">
        <v>50</v>
      </c>
      <c r="D20" s="46" t="s">
        <v>487</v>
      </c>
      <c r="E20" s="47" t="s">
        <v>488</v>
      </c>
      <c r="F20" s="10"/>
      <c r="G20" s="10"/>
      <c r="H20" s="10"/>
      <c r="I20" s="10"/>
      <c r="J20" s="10"/>
      <c r="K20" s="11">
        <f t="shared" si="0"/>
        <v>0</v>
      </c>
      <c r="L20" s="3" t="str">
        <f t="shared" si="1"/>
        <v>0</v>
      </c>
      <c r="M20" s="3" t="str">
        <f t="shared" si="2"/>
        <v>ไม่ผ่าน</v>
      </c>
    </row>
    <row r="21" spans="1:13" s="12" customFormat="1" ht="15" customHeight="1" x14ac:dyDescent="0.4">
      <c r="A21" s="13">
        <v>17</v>
      </c>
      <c r="B21" s="52" t="s">
        <v>489</v>
      </c>
      <c r="C21" s="45" t="s">
        <v>50</v>
      </c>
      <c r="D21" s="46" t="s">
        <v>187</v>
      </c>
      <c r="E21" s="47" t="s">
        <v>490</v>
      </c>
      <c r="F21" s="10"/>
      <c r="G21" s="10"/>
      <c r="H21" s="10"/>
      <c r="I21" s="10"/>
      <c r="J21" s="10"/>
      <c r="K21" s="11">
        <f t="shared" si="0"/>
        <v>0</v>
      </c>
      <c r="L21" s="3" t="str">
        <f t="shared" si="1"/>
        <v>0</v>
      </c>
      <c r="M21" s="3" t="str">
        <f t="shared" si="2"/>
        <v>ไม่ผ่าน</v>
      </c>
    </row>
    <row r="22" spans="1:13" s="12" customFormat="1" ht="15" customHeight="1" x14ac:dyDescent="0.4">
      <c r="A22" s="13">
        <v>18</v>
      </c>
      <c r="B22" s="52" t="s">
        <v>491</v>
      </c>
      <c r="C22" s="45" t="s">
        <v>50</v>
      </c>
      <c r="D22" s="46" t="s">
        <v>77</v>
      </c>
      <c r="E22" s="47" t="s">
        <v>492</v>
      </c>
      <c r="F22" s="10"/>
      <c r="G22" s="10"/>
      <c r="H22" s="10"/>
      <c r="I22" s="10"/>
      <c r="J22" s="10"/>
      <c r="K22" s="11">
        <f t="shared" si="0"/>
        <v>0</v>
      </c>
      <c r="L22" s="3" t="str">
        <f t="shared" si="1"/>
        <v>0</v>
      </c>
      <c r="M22" s="3" t="str">
        <f t="shared" si="2"/>
        <v>ไม่ผ่าน</v>
      </c>
    </row>
    <row r="23" spans="1:13" s="12" customFormat="1" ht="15" customHeight="1" x14ac:dyDescent="0.4">
      <c r="A23" s="13">
        <v>19</v>
      </c>
      <c r="B23" s="52" t="s">
        <v>493</v>
      </c>
      <c r="C23" s="45" t="s">
        <v>50</v>
      </c>
      <c r="D23" s="46" t="s">
        <v>494</v>
      </c>
      <c r="E23" s="47" t="s">
        <v>495</v>
      </c>
      <c r="F23" s="10"/>
      <c r="G23" s="10"/>
      <c r="H23" s="10"/>
      <c r="I23" s="10"/>
      <c r="J23" s="10"/>
      <c r="K23" s="11">
        <f t="shared" si="0"/>
        <v>0</v>
      </c>
      <c r="L23" s="3" t="str">
        <f t="shared" si="1"/>
        <v>0</v>
      </c>
      <c r="M23" s="3" t="str">
        <f t="shared" si="2"/>
        <v>ไม่ผ่าน</v>
      </c>
    </row>
    <row r="24" spans="1:13" s="12" customFormat="1" ht="15" customHeight="1" x14ac:dyDescent="0.4">
      <c r="A24" s="13">
        <v>20</v>
      </c>
      <c r="B24" s="52" t="s">
        <v>496</v>
      </c>
      <c r="C24" s="45" t="s">
        <v>50</v>
      </c>
      <c r="D24" s="46" t="s">
        <v>497</v>
      </c>
      <c r="E24" s="47" t="s">
        <v>498</v>
      </c>
      <c r="F24" s="10"/>
      <c r="G24" s="10"/>
      <c r="H24" s="10"/>
      <c r="I24" s="10"/>
      <c r="J24" s="10"/>
      <c r="K24" s="11">
        <f t="shared" si="0"/>
        <v>0</v>
      </c>
      <c r="L24" s="3" t="str">
        <f t="shared" si="1"/>
        <v>0</v>
      </c>
      <c r="M24" s="3" t="str">
        <f t="shared" si="2"/>
        <v>ไม่ผ่าน</v>
      </c>
    </row>
    <row r="25" spans="1:13" s="12" customFormat="1" ht="15" customHeight="1" x14ac:dyDescent="0.4">
      <c r="A25" s="13">
        <v>21</v>
      </c>
      <c r="B25" s="52" t="s">
        <v>499</v>
      </c>
      <c r="C25" s="45" t="s">
        <v>50</v>
      </c>
      <c r="D25" s="46" t="s">
        <v>500</v>
      </c>
      <c r="E25" s="47" t="s">
        <v>501</v>
      </c>
      <c r="F25" s="10"/>
      <c r="G25" s="10"/>
      <c r="H25" s="10"/>
      <c r="I25" s="10"/>
      <c r="J25" s="10"/>
      <c r="K25" s="11">
        <f t="shared" si="0"/>
        <v>0</v>
      </c>
      <c r="L25" s="3" t="str">
        <f t="shared" si="1"/>
        <v>0</v>
      </c>
      <c r="M25" s="3" t="str">
        <f t="shared" si="2"/>
        <v>ไม่ผ่าน</v>
      </c>
    </row>
    <row r="26" spans="1:13" s="12" customFormat="1" ht="15" customHeight="1" x14ac:dyDescent="0.4">
      <c r="A26" s="13">
        <v>22</v>
      </c>
      <c r="B26" s="52" t="s">
        <v>502</v>
      </c>
      <c r="C26" s="45" t="s">
        <v>50</v>
      </c>
      <c r="D26" s="46" t="s">
        <v>424</v>
      </c>
      <c r="E26" s="47" t="s">
        <v>503</v>
      </c>
      <c r="F26" s="10"/>
      <c r="G26" s="10"/>
      <c r="H26" s="10"/>
      <c r="I26" s="10"/>
      <c r="J26" s="10"/>
      <c r="K26" s="11">
        <f t="shared" si="0"/>
        <v>0</v>
      </c>
      <c r="L26" s="3" t="str">
        <f t="shared" si="1"/>
        <v>0</v>
      </c>
      <c r="M26" s="3" t="str">
        <f t="shared" si="2"/>
        <v>ไม่ผ่าน</v>
      </c>
    </row>
    <row r="27" spans="1:13" s="12" customFormat="1" ht="15" customHeight="1" x14ac:dyDescent="0.4">
      <c r="A27" s="13">
        <v>23</v>
      </c>
      <c r="B27" s="51" t="s">
        <v>504</v>
      </c>
      <c r="C27" s="53" t="s">
        <v>50</v>
      </c>
      <c r="D27" s="21" t="s">
        <v>505</v>
      </c>
      <c r="E27" s="23" t="s">
        <v>506</v>
      </c>
      <c r="F27" s="10"/>
      <c r="G27" s="10"/>
      <c r="H27" s="10"/>
      <c r="I27" s="10"/>
      <c r="J27" s="10"/>
      <c r="K27" s="11">
        <f t="shared" si="0"/>
        <v>0</v>
      </c>
      <c r="L27" s="3" t="str">
        <f t="shared" si="1"/>
        <v>0</v>
      </c>
      <c r="M27" s="3" t="str">
        <f t="shared" si="2"/>
        <v>ไม่ผ่าน</v>
      </c>
    </row>
    <row r="28" spans="1:13" s="12" customFormat="1" ht="15" customHeight="1" x14ac:dyDescent="0.4">
      <c r="A28" s="13">
        <v>24</v>
      </c>
      <c r="B28" s="54" t="s">
        <v>507</v>
      </c>
      <c r="C28" s="55" t="s">
        <v>50</v>
      </c>
      <c r="D28" s="56" t="s">
        <v>508</v>
      </c>
      <c r="E28" s="57" t="s">
        <v>509</v>
      </c>
      <c r="F28" s="10"/>
      <c r="G28" s="10"/>
      <c r="H28" s="10"/>
      <c r="I28" s="10"/>
      <c r="J28" s="10"/>
      <c r="K28" s="11">
        <f t="shared" si="0"/>
        <v>0</v>
      </c>
      <c r="L28" s="3" t="str">
        <f t="shared" si="1"/>
        <v>0</v>
      </c>
      <c r="M28" s="3" t="str">
        <f t="shared" si="2"/>
        <v>ไม่ผ่าน</v>
      </c>
    </row>
    <row r="29" spans="1:13" s="12" customFormat="1" ht="15" customHeight="1" x14ac:dyDescent="0.4">
      <c r="A29" s="13">
        <v>25</v>
      </c>
      <c r="B29" s="52" t="s">
        <v>510</v>
      </c>
      <c r="C29" s="45" t="s">
        <v>50</v>
      </c>
      <c r="D29" s="58" t="s">
        <v>511</v>
      </c>
      <c r="E29" s="59" t="s">
        <v>512</v>
      </c>
      <c r="F29" s="10"/>
      <c r="G29" s="10"/>
      <c r="H29" s="10"/>
      <c r="I29" s="10"/>
      <c r="J29" s="10"/>
      <c r="K29" s="11">
        <f t="shared" si="0"/>
        <v>0</v>
      </c>
      <c r="L29" s="3" t="str">
        <f t="shared" si="1"/>
        <v>0</v>
      </c>
      <c r="M29" s="3" t="str">
        <f t="shared" si="2"/>
        <v>ไม่ผ่าน</v>
      </c>
    </row>
    <row r="30" spans="1:13" s="12" customFormat="1" ht="15" customHeight="1" x14ac:dyDescent="0.4">
      <c r="A30" s="13">
        <v>26</v>
      </c>
      <c r="B30" s="52" t="s">
        <v>513</v>
      </c>
      <c r="C30" s="45" t="s">
        <v>50</v>
      </c>
      <c r="D30" s="46" t="s">
        <v>514</v>
      </c>
      <c r="E30" s="47" t="s">
        <v>515</v>
      </c>
      <c r="F30" s="10"/>
      <c r="G30" s="10"/>
      <c r="H30" s="10"/>
      <c r="I30" s="10"/>
      <c r="J30" s="10"/>
      <c r="K30" s="11">
        <f t="shared" si="0"/>
        <v>0</v>
      </c>
      <c r="L30" s="3" t="str">
        <f>IF(K30&lt;=3,"0",IF(K30&lt;=7,"1",IF(K30&lt;=11,"2",IF(K30&gt;=12,"3"))))</f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2" customFormat="1" ht="15" customHeight="1" x14ac:dyDescent="0.4">
      <c r="A31" s="13">
        <v>27</v>
      </c>
      <c r="B31" s="20" t="s">
        <v>516</v>
      </c>
      <c r="C31" s="45" t="s">
        <v>50</v>
      </c>
      <c r="D31" s="46" t="s">
        <v>517</v>
      </c>
      <c r="E31" s="47" t="s">
        <v>518</v>
      </c>
      <c r="F31" s="10"/>
      <c r="G31" s="10"/>
      <c r="H31" s="10"/>
      <c r="I31" s="10"/>
      <c r="J31" s="10"/>
      <c r="K31" s="11">
        <f t="shared" si="0"/>
        <v>0</v>
      </c>
      <c r="L31" s="3" t="str">
        <f t="shared" ref="L31:L37" si="3">IF(K31&lt;=3,"0",IF(K31&lt;=7,"1",IF(K31&lt;=11,"2",IF(K31&gt;=12,"3"))))</f>
        <v>0</v>
      </c>
      <c r="M31" s="3" t="str">
        <f t="shared" ref="M31:M37" si="4">IF(K31&lt;=3,"ไม่ผ่าน",IF(K31&lt;=7,"ผ่าน",IF(K31&lt;=11,"ดี",IF(K31&gt;=12,"ดีเยี่ยม"))))</f>
        <v>ไม่ผ่าน</v>
      </c>
    </row>
    <row r="32" spans="1:13" s="12" customFormat="1" ht="15" customHeight="1" x14ac:dyDescent="0.4">
      <c r="A32" s="13">
        <v>28</v>
      </c>
      <c r="B32" s="20" t="s">
        <v>519</v>
      </c>
      <c r="C32" s="46" t="s">
        <v>50</v>
      </c>
      <c r="D32" s="46" t="s">
        <v>520</v>
      </c>
      <c r="E32" s="47" t="s">
        <v>521</v>
      </c>
      <c r="F32" s="10"/>
      <c r="G32" s="10"/>
      <c r="H32" s="10"/>
      <c r="I32" s="10"/>
      <c r="J32" s="10"/>
      <c r="K32" s="11">
        <f t="shared" ref="K32:K37" si="5">SUM(F32,G32,H32,I32,J32)</f>
        <v>0</v>
      </c>
      <c r="L32" s="3" t="str">
        <f t="shared" si="3"/>
        <v>0</v>
      </c>
      <c r="M32" s="3" t="str">
        <f t="shared" si="4"/>
        <v>ไม่ผ่าน</v>
      </c>
    </row>
    <row r="33" spans="1:13" s="12" customFormat="1" ht="15" customHeight="1" x14ac:dyDescent="0.4">
      <c r="A33" s="13">
        <v>29</v>
      </c>
      <c r="B33" s="20" t="s">
        <v>522</v>
      </c>
      <c r="C33" s="46" t="s">
        <v>50</v>
      </c>
      <c r="D33" s="46" t="s">
        <v>523</v>
      </c>
      <c r="E33" s="47" t="s">
        <v>524</v>
      </c>
      <c r="F33" s="10"/>
      <c r="G33" s="10"/>
      <c r="H33" s="10"/>
      <c r="I33" s="10"/>
      <c r="J33" s="10"/>
      <c r="K33" s="11">
        <f t="shared" si="5"/>
        <v>0</v>
      </c>
      <c r="L33" s="3" t="str">
        <f t="shared" si="3"/>
        <v>0</v>
      </c>
      <c r="M33" s="3" t="str">
        <f t="shared" si="4"/>
        <v>ไม่ผ่าน</v>
      </c>
    </row>
    <row r="34" spans="1:13" s="12" customFormat="1" ht="15" customHeight="1" x14ac:dyDescent="0.4">
      <c r="A34" s="13">
        <v>30</v>
      </c>
      <c r="B34" s="20" t="s">
        <v>525</v>
      </c>
      <c r="C34" s="46" t="s">
        <v>50</v>
      </c>
      <c r="D34" s="58" t="s">
        <v>526</v>
      </c>
      <c r="E34" s="59" t="s">
        <v>527</v>
      </c>
      <c r="F34" s="10"/>
      <c r="G34" s="10"/>
      <c r="H34" s="10"/>
      <c r="I34" s="10"/>
      <c r="J34" s="10"/>
      <c r="K34" s="11">
        <f t="shared" si="5"/>
        <v>0</v>
      </c>
      <c r="L34" s="3" t="str">
        <f t="shared" si="3"/>
        <v>0</v>
      </c>
      <c r="M34" s="3" t="str">
        <f t="shared" si="4"/>
        <v>ไม่ผ่าน</v>
      </c>
    </row>
    <row r="35" spans="1:13" s="12" customFormat="1" ht="15" customHeight="1" x14ac:dyDescent="0.4">
      <c r="A35" s="13">
        <v>31</v>
      </c>
      <c r="B35" s="20" t="s">
        <v>528</v>
      </c>
      <c r="C35" s="46" t="s">
        <v>50</v>
      </c>
      <c r="D35" s="46" t="s">
        <v>529</v>
      </c>
      <c r="E35" s="47" t="s">
        <v>530</v>
      </c>
      <c r="F35" s="10"/>
      <c r="G35" s="10"/>
      <c r="H35" s="10"/>
      <c r="I35" s="10"/>
      <c r="J35" s="10"/>
      <c r="K35" s="11">
        <f t="shared" si="5"/>
        <v>0</v>
      </c>
      <c r="L35" s="3" t="str">
        <f t="shared" si="3"/>
        <v>0</v>
      </c>
      <c r="M35" s="3" t="str">
        <f t="shared" si="4"/>
        <v>ไม่ผ่าน</v>
      </c>
    </row>
    <row r="36" spans="1:13" s="12" customFormat="1" ht="15" customHeight="1" x14ac:dyDescent="0.4">
      <c r="A36" s="13">
        <v>32</v>
      </c>
      <c r="B36" s="20" t="s">
        <v>531</v>
      </c>
      <c r="C36" s="46" t="s">
        <v>35</v>
      </c>
      <c r="D36" s="46" t="s">
        <v>532</v>
      </c>
      <c r="E36" s="47" t="s">
        <v>533</v>
      </c>
      <c r="F36" s="10"/>
      <c r="G36" s="10"/>
      <c r="H36" s="10"/>
      <c r="I36" s="10"/>
      <c r="J36" s="10"/>
      <c r="K36" s="11">
        <f t="shared" si="5"/>
        <v>0</v>
      </c>
      <c r="L36" s="3" t="str">
        <f t="shared" si="3"/>
        <v>0</v>
      </c>
      <c r="M36" s="3" t="str">
        <f t="shared" si="4"/>
        <v>ไม่ผ่าน</v>
      </c>
    </row>
    <row r="37" spans="1:13" s="12" customFormat="1" ht="15" customHeight="1" x14ac:dyDescent="0.4">
      <c r="A37" s="13">
        <v>33</v>
      </c>
      <c r="B37" s="20" t="s">
        <v>534</v>
      </c>
      <c r="C37" s="46" t="s">
        <v>50</v>
      </c>
      <c r="D37" s="46" t="s">
        <v>535</v>
      </c>
      <c r="E37" s="47" t="s">
        <v>536</v>
      </c>
      <c r="F37" s="10"/>
      <c r="G37" s="10"/>
      <c r="H37" s="10"/>
      <c r="I37" s="10"/>
      <c r="J37" s="10"/>
      <c r="K37" s="11">
        <f t="shared" si="5"/>
        <v>0</v>
      </c>
      <c r="L37" s="3" t="str">
        <f t="shared" si="3"/>
        <v>0</v>
      </c>
      <c r="M37" s="3" t="str">
        <f t="shared" si="4"/>
        <v>ไม่ผ่าน</v>
      </c>
    </row>
    <row r="38" spans="1:13" s="12" customFormat="1" ht="15" customHeight="1" x14ac:dyDescent="0.4">
      <c r="A38" s="13"/>
      <c r="B38" s="20"/>
      <c r="C38" s="46"/>
      <c r="D38" s="46"/>
      <c r="E38" s="47"/>
      <c r="F38" s="30"/>
      <c r="G38" s="30"/>
      <c r="H38" s="30"/>
      <c r="I38" s="30"/>
      <c r="J38" s="30"/>
      <c r="K38" s="11"/>
      <c r="L38" s="3"/>
      <c r="M38" s="3"/>
    </row>
    <row r="39" spans="1:13" s="1" customFormat="1" ht="21" x14ac:dyDescent="0.45">
      <c r="C39" s="1" t="s">
        <v>2</v>
      </c>
      <c r="F39" s="5"/>
      <c r="G39" s="95">
        <f>COUNTIF(L5:L38,3)</f>
        <v>0</v>
      </c>
      <c r="H39" s="95">
        <f>COUNTIF(L5:L38,2)</f>
        <v>0</v>
      </c>
      <c r="I39" s="95">
        <f>COUNTIF(L5:L38,1)</f>
        <v>0</v>
      </c>
      <c r="J39" s="95">
        <f>COUNTIF(L5:L38,0)</f>
        <v>33</v>
      </c>
    </row>
    <row r="40" spans="1:13" s="1" customFormat="1" ht="21" x14ac:dyDescent="0.45">
      <c r="D40" s="1" t="s">
        <v>13</v>
      </c>
      <c r="F40" s="5"/>
      <c r="G40" s="27">
        <f>(G39*100)/33</f>
        <v>0</v>
      </c>
      <c r="H40" s="5"/>
      <c r="I40" s="5"/>
      <c r="J40" s="5"/>
      <c r="K40" s="5" t="s">
        <v>18</v>
      </c>
      <c r="M40" s="27">
        <f>(I39*100)/33</f>
        <v>0</v>
      </c>
    </row>
    <row r="41" spans="1:13" s="1" customFormat="1" ht="21" x14ac:dyDescent="0.45">
      <c r="D41" s="1" t="s">
        <v>14</v>
      </c>
      <c r="F41" s="5"/>
      <c r="G41" s="27">
        <f>(H39*100)/33</f>
        <v>0</v>
      </c>
      <c r="H41" s="5"/>
      <c r="I41" s="5"/>
      <c r="J41" s="5"/>
      <c r="K41" s="5" t="s">
        <v>19</v>
      </c>
      <c r="M41" s="27">
        <f>(J39*100)/33</f>
        <v>100</v>
      </c>
    </row>
    <row r="42" spans="1:13" s="1" customFormat="1" ht="21" x14ac:dyDescent="0.45">
      <c r="D42" s="1" t="s">
        <v>15</v>
      </c>
      <c r="F42" s="5"/>
      <c r="G42" s="5"/>
      <c r="H42" s="5"/>
      <c r="I42" s="5"/>
      <c r="J42" s="5"/>
      <c r="K42" s="1" t="s">
        <v>20</v>
      </c>
    </row>
    <row r="43" spans="1:13" s="1" customFormat="1" ht="21" x14ac:dyDescent="0.45">
      <c r="D43" s="1" t="s">
        <v>16</v>
      </c>
      <c r="F43" s="5"/>
      <c r="G43" s="5"/>
      <c r="H43" s="5"/>
      <c r="I43" s="5"/>
      <c r="J43" s="5"/>
      <c r="K43" s="1" t="s">
        <v>22</v>
      </c>
    </row>
    <row r="44" spans="1:13" s="1" customFormat="1" ht="21" x14ac:dyDescent="0.45">
      <c r="D44" s="1" t="s">
        <v>17</v>
      </c>
      <c r="E44" s="1" t="s">
        <v>17</v>
      </c>
      <c r="F44" s="5"/>
      <c r="G44" s="5"/>
      <c r="H44" s="5"/>
      <c r="I44" s="5"/>
      <c r="J44" s="5"/>
      <c r="K44" s="1" t="s">
        <v>21</v>
      </c>
    </row>
  </sheetData>
  <mergeCells count="9">
    <mergeCell ref="E1:M1"/>
    <mergeCell ref="A2:M2"/>
    <mergeCell ref="A3:A4"/>
    <mergeCell ref="B3:B4"/>
    <mergeCell ref="F3:J3"/>
    <mergeCell ref="K3:K4"/>
    <mergeCell ref="L3:L4"/>
    <mergeCell ref="M3:M4"/>
    <mergeCell ref="C3:E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6" workbookViewId="0">
      <selection activeCell="F39" sqref="F39:I39"/>
    </sheetView>
  </sheetViews>
  <sheetFormatPr defaultRowHeight="15" x14ac:dyDescent="0.25"/>
  <cols>
    <col min="1" max="1" width="5" customWidth="1"/>
    <col min="2" max="3" width="8.42578125" customWidth="1"/>
    <col min="4" max="4" width="9.140625" customWidth="1"/>
    <col min="5" max="5" width="9.5703125" customWidth="1"/>
    <col min="6" max="10" width="3.7109375" customWidth="1"/>
    <col min="11" max="11" width="6" customWidth="1"/>
    <col min="12" max="12" width="8.7109375" customWidth="1"/>
    <col min="13" max="13" width="10" customWidth="1"/>
  </cols>
  <sheetData>
    <row r="1" spans="1:13" s="1" customFormat="1" ht="21.75" x14ac:dyDescent="0.5">
      <c r="A1" s="2"/>
      <c r="B1" s="2"/>
      <c r="C1" s="2"/>
      <c r="D1" s="2"/>
      <c r="E1" s="112" t="s">
        <v>2</v>
      </c>
      <c r="F1" s="112"/>
      <c r="G1" s="112"/>
      <c r="H1" s="112"/>
      <c r="I1" s="112"/>
      <c r="J1" s="112"/>
      <c r="K1" s="112"/>
      <c r="L1" s="112"/>
      <c r="M1" s="112"/>
    </row>
    <row r="2" spans="1:13" s="1" customFormat="1" ht="29.25" customHeight="1" x14ac:dyDescent="0.5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21" customHeight="1" x14ac:dyDescent="0.45">
      <c r="A3" s="113" t="s">
        <v>3</v>
      </c>
      <c r="B3" s="114" t="s">
        <v>4</v>
      </c>
      <c r="C3" s="122" t="s">
        <v>5</v>
      </c>
      <c r="D3" s="123"/>
      <c r="E3" s="124"/>
      <c r="F3" s="116" t="s">
        <v>1</v>
      </c>
      <c r="G3" s="116"/>
      <c r="H3" s="116"/>
      <c r="I3" s="116"/>
      <c r="J3" s="116"/>
      <c r="K3" s="117" t="s">
        <v>0</v>
      </c>
      <c r="L3" s="119" t="s">
        <v>11</v>
      </c>
      <c r="M3" s="119" t="s">
        <v>12</v>
      </c>
    </row>
    <row r="4" spans="1:13" s="1" customFormat="1" ht="58.5" customHeight="1" x14ac:dyDescent="0.45">
      <c r="A4" s="113"/>
      <c r="B4" s="115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8"/>
      <c r="L4" s="120"/>
      <c r="M4" s="121"/>
    </row>
    <row r="5" spans="1:13" s="1" customFormat="1" ht="17.25" customHeight="1" x14ac:dyDescent="0.45">
      <c r="A5" s="13">
        <v>1</v>
      </c>
      <c r="B5" s="44" t="s">
        <v>537</v>
      </c>
      <c r="C5" s="46" t="s">
        <v>35</v>
      </c>
      <c r="D5" s="46" t="s">
        <v>538</v>
      </c>
      <c r="E5" s="47" t="s">
        <v>539</v>
      </c>
      <c r="F5" s="4"/>
      <c r="G5" s="4"/>
      <c r="H5" s="4"/>
      <c r="I5" s="4"/>
      <c r="J5" s="4"/>
      <c r="K5" s="3">
        <f t="shared" ref="K5:K26" si="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 x14ac:dyDescent="0.45">
      <c r="A6" s="13">
        <v>2</v>
      </c>
      <c r="B6" s="44" t="s">
        <v>540</v>
      </c>
      <c r="C6" s="46" t="s">
        <v>35</v>
      </c>
      <c r="D6" s="46" t="s">
        <v>328</v>
      </c>
      <c r="E6" s="47" t="s">
        <v>410</v>
      </c>
      <c r="F6" s="4"/>
      <c r="G6" s="4"/>
      <c r="H6" s="4"/>
      <c r="I6" s="4"/>
      <c r="J6" s="4"/>
      <c r="K6" s="3">
        <f t="shared" si="0"/>
        <v>0</v>
      </c>
      <c r="L6" s="3" t="str">
        <f t="shared" ref="L6:L38" si="1">IF(K6&lt;=3,"0",IF(K6&lt;=7,"1",IF(K6&lt;=11,"2",IF(K6&gt;=12,"3"))))</f>
        <v>0</v>
      </c>
      <c r="M6" s="3" t="str">
        <f t="shared" ref="M6:M14" si="2"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45">
      <c r="A7" s="13">
        <v>3</v>
      </c>
      <c r="B7" s="44" t="s">
        <v>541</v>
      </c>
      <c r="C7" s="46" t="s">
        <v>35</v>
      </c>
      <c r="D7" s="46" t="s">
        <v>542</v>
      </c>
      <c r="E7" s="47" t="s">
        <v>543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 x14ac:dyDescent="0.45">
      <c r="A8" s="13">
        <v>4</v>
      </c>
      <c r="B8" s="44" t="s">
        <v>544</v>
      </c>
      <c r="C8" s="46" t="s">
        <v>35</v>
      </c>
      <c r="D8" s="46" t="s">
        <v>545</v>
      </c>
      <c r="E8" s="47" t="s">
        <v>546</v>
      </c>
      <c r="F8" s="31"/>
      <c r="G8" s="31"/>
      <c r="H8" s="31"/>
      <c r="I8" s="31"/>
      <c r="J8" s="31"/>
      <c r="K8" s="3">
        <f>SUM(F8,G8,H8,I8,J8)</f>
        <v>0</v>
      </c>
      <c r="L8" s="3" t="str">
        <f>IF(K8&lt;=3,"0",IF(K8&lt;=7,"1",IF(K8&lt;=11,"2",IF(K8&gt;=12,"3"))))</f>
        <v>0</v>
      </c>
      <c r="M8" s="3" t="str">
        <f>IF(K8&lt;=3,"ไม่ผ่าน",IF(K8&lt;=7,"ผ่าน",IF(K8&lt;=11,"ดี",IF(K8&gt;=12,"ดีเยี่ยม"))))</f>
        <v>ไม่ผ่าน</v>
      </c>
    </row>
    <row r="9" spans="1:13" s="1" customFormat="1" ht="17.25" customHeight="1" x14ac:dyDescent="0.45">
      <c r="A9" s="13">
        <v>5</v>
      </c>
      <c r="B9" s="44" t="s">
        <v>547</v>
      </c>
      <c r="C9" s="46" t="s">
        <v>35</v>
      </c>
      <c r="D9" s="46" t="s">
        <v>548</v>
      </c>
      <c r="E9" s="47" t="s">
        <v>549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 x14ac:dyDescent="0.45">
      <c r="A10" s="13">
        <v>6</v>
      </c>
      <c r="B10" s="44" t="s">
        <v>550</v>
      </c>
      <c r="C10" s="60" t="s">
        <v>35</v>
      </c>
      <c r="D10" s="60" t="s">
        <v>551</v>
      </c>
      <c r="E10" s="60" t="s">
        <v>552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 x14ac:dyDescent="0.45">
      <c r="A11" s="19">
        <v>7</v>
      </c>
      <c r="B11" s="44" t="s">
        <v>553</v>
      </c>
      <c r="C11" s="46" t="s">
        <v>35</v>
      </c>
      <c r="D11" s="46" t="s">
        <v>554</v>
      </c>
      <c r="E11" s="47" t="s">
        <v>555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 x14ac:dyDescent="0.45">
      <c r="A12" s="13">
        <v>8</v>
      </c>
      <c r="B12" s="44" t="s">
        <v>556</v>
      </c>
      <c r="C12" s="45" t="s">
        <v>35</v>
      </c>
      <c r="D12" s="46" t="s">
        <v>340</v>
      </c>
      <c r="E12" s="47" t="s">
        <v>557</v>
      </c>
      <c r="F12" s="4"/>
      <c r="G12" s="4"/>
      <c r="H12" s="4"/>
      <c r="I12" s="4"/>
      <c r="J12" s="4"/>
      <c r="K12" s="3">
        <f>SUM(F12,G12,H12,I12,J12)</f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 x14ac:dyDescent="0.45">
      <c r="A13" s="17">
        <v>9</v>
      </c>
      <c r="B13" s="44" t="s">
        <v>558</v>
      </c>
      <c r="C13" s="45" t="s">
        <v>35</v>
      </c>
      <c r="D13" s="46" t="s">
        <v>559</v>
      </c>
      <c r="E13" s="47" t="s">
        <v>560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 x14ac:dyDescent="0.45">
      <c r="A14" s="13">
        <v>10</v>
      </c>
      <c r="B14" s="44" t="s">
        <v>561</v>
      </c>
      <c r="C14" s="61" t="s">
        <v>35</v>
      </c>
      <c r="D14" s="62" t="s">
        <v>562</v>
      </c>
      <c r="E14" s="63" t="s">
        <v>368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 x14ac:dyDescent="0.45">
      <c r="A15" s="13">
        <v>11</v>
      </c>
      <c r="B15" s="44" t="s">
        <v>563</v>
      </c>
      <c r="C15" s="61" t="s">
        <v>50</v>
      </c>
      <c r="D15" s="62" t="s">
        <v>564</v>
      </c>
      <c r="E15" s="63" t="s">
        <v>565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ref="M15:M28" si="3">IF(K15&lt;=3,"ไม่ผ่าน",IF(K15&lt;=7,"ผ่าน",IF(K15&lt;=11,"ดี",IF(K15&gt;=12,"ดีเยี่ยม"))))</f>
        <v>ไม่ผ่าน</v>
      </c>
    </row>
    <row r="16" spans="1:13" s="1" customFormat="1" ht="17.25" customHeight="1" x14ac:dyDescent="0.45">
      <c r="A16" s="13">
        <v>12</v>
      </c>
      <c r="B16" s="44" t="s">
        <v>566</v>
      </c>
      <c r="C16" s="45" t="s">
        <v>50</v>
      </c>
      <c r="D16" s="46" t="s">
        <v>567</v>
      </c>
      <c r="E16" s="47" t="s">
        <v>568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7.25" customHeight="1" x14ac:dyDescent="0.45">
      <c r="A17" s="13">
        <v>13</v>
      </c>
      <c r="B17" s="44" t="s">
        <v>569</v>
      </c>
      <c r="C17" s="45" t="s">
        <v>50</v>
      </c>
      <c r="D17" s="46" t="s">
        <v>570</v>
      </c>
      <c r="E17" s="47" t="s">
        <v>571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 x14ac:dyDescent="0.45">
      <c r="A18" s="13">
        <v>14</v>
      </c>
      <c r="B18" s="44" t="s">
        <v>572</v>
      </c>
      <c r="C18" s="45" t="s">
        <v>50</v>
      </c>
      <c r="D18" s="46" t="s">
        <v>573</v>
      </c>
      <c r="E18" s="47" t="s">
        <v>574</v>
      </c>
      <c r="F18" s="4"/>
      <c r="G18" s="4"/>
      <c r="H18" s="4"/>
      <c r="I18" s="4"/>
      <c r="J18" s="4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7.25" customHeight="1" x14ac:dyDescent="0.45">
      <c r="A19" s="13">
        <v>15</v>
      </c>
      <c r="B19" s="44" t="s">
        <v>575</v>
      </c>
      <c r="C19" s="45" t="s">
        <v>50</v>
      </c>
      <c r="D19" s="46" t="s">
        <v>576</v>
      </c>
      <c r="E19" s="47" t="s">
        <v>577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7.25" customHeight="1" x14ac:dyDescent="0.45">
      <c r="A20" s="13">
        <v>16</v>
      </c>
      <c r="B20" s="44" t="s">
        <v>578</v>
      </c>
      <c r="C20" s="46" t="s">
        <v>50</v>
      </c>
      <c r="D20" s="46" t="s">
        <v>579</v>
      </c>
      <c r="E20" s="47" t="s">
        <v>580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7.25" customHeight="1" x14ac:dyDescent="0.45">
      <c r="A21" s="13">
        <v>17</v>
      </c>
      <c r="B21" s="44" t="s">
        <v>581</v>
      </c>
      <c r="C21" s="46" t="s">
        <v>50</v>
      </c>
      <c r="D21" s="46" t="s">
        <v>582</v>
      </c>
      <c r="E21" s="47" t="s">
        <v>583</v>
      </c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7.25" customHeight="1" x14ac:dyDescent="0.45">
      <c r="A22" s="13">
        <v>18</v>
      </c>
      <c r="B22" s="44" t="s">
        <v>584</v>
      </c>
      <c r="C22" s="46" t="s">
        <v>50</v>
      </c>
      <c r="D22" s="46" t="s">
        <v>585</v>
      </c>
      <c r="E22" s="47" t="s">
        <v>586</v>
      </c>
      <c r="F22" s="4"/>
      <c r="G22" s="4"/>
      <c r="H22" s="4"/>
      <c r="I22" s="4"/>
      <c r="J22" s="4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7.25" customHeight="1" x14ac:dyDescent="0.45">
      <c r="A23" s="13">
        <v>19</v>
      </c>
      <c r="B23" s="44" t="s">
        <v>587</v>
      </c>
      <c r="C23" s="46" t="s">
        <v>50</v>
      </c>
      <c r="D23" s="46" t="s">
        <v>588</v>
      </c>
      <c r="E23" s="47" t="s">
        <v>589</v>
      </c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7.25" customHeight="1" x14ac:dyDescent="0.45">
      <c r="A24" s="13">
        <v>20</v>
      </c>
      <c r="B24" s="44" t="s">
        <v>590</v>
      </c>
      <c r="C24" s="46" t="s">
        <v>50</v>
      </c>
      <c r="D24" s="46" t="s">
        <v>591</v>
      </c>
      <c r="E24" s="47" t="s">
        <v>592</v>
      </c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7.25" customHeight="1" x14ac:dyDescent="0.45">
      <c r="A25" s="13">
        <v>21</v>
      </c>
      <c r="B25" s="44" t="s">
        <v>593</v>
      </c>
      <c r="C25" s="46" t="s">
        <v>50</v>
      </c>
      <c r="D25" s="46" t="s">
        <v>594</v>
      </c>
      <c r="E25" s="47" t="s">
        <v>595</v>
      </c>
      <c r="F25" s="4"/>
      <c r="G25" s="4"/>
      <c r="H25" s="4"/>
      <c r="I25" s="4"/>
      <c r="J25" s="4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7.25" customHeight="1" x14ac:dyDescent="0.45">
      <c r="A26" s="13">
        <v>22</v>
      </c>
      <c r="B26" s="44" t="s">
        <v>596</v>
      </c>
      <c r="C26" s="46" t="s">
        <v>50</v>
      </c>
      <c r="D26" s="46" t="s">
        <v>597</v>
      </c>
      <c r="E26" s="47" t="s">
        <v>598</v>
      </c>
      <c r="F26" s="4"/>
      <c r="G26" s="4"/>
      <c r="H26" s="4"/>
      <c r="I26" s="4"/>
      <c r="J26" s="4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7.25" customHeight="1" x14ac:dyDescent="0.45">
      <c r="A27" s="13">
        <v>23</v>
      </c>
      <c r="B27" s="44" t="s">
        <v>599</v>
      </c>
      <c r="C27" s="46" t="s">
        <v>50</v>
      </c>
      <c r="D27" s="46" t="s">
        <v>600</v>
      </c>
      <c r="E27" s="47" t="s">
        <v>601</v>
      </c>
      <c r="F27" s="4"/>
      <c r="G27" s="4"/>
      <c r="H27" s="4"/>
      <c r="I27" s="4"/>
      <c r="J27" s="4"/>
      <c r="K27" s="3">
        <f t="shared" ref="K27:K38" si="4"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7.25" customHeight="1" x14ac:dyDescent="0.45">
      <c r="A28" s="13">
        <v>24</v>
      </c>
      <c r="B28" s="44" t="s">
        <v>602</v>
      </c>
      <c r="C28" s="46" t="s">
        <v>50</v>
      </c>
      <c r="D28" s="46" t="s">
        <v>603</v>
      </c>
      <c r="E28" s="47" t="s">
        <v>604</v>
      </c>
      <c r="F28" s="4"/>
      <c r="G28" s="4"/>
      <c r="H28" s="4"/>
      <c r="I28" s="4"/>
      <c r="J28" s="4"/>
      <c r="K28" s="3">
        <f t="shared" si="4"/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7.25" customHeight="1" x14ac:dyDescent="0.45">
      <c r="A29" s="13">
        <v>25</v>
      </c>
      <c r="B29" s="44" t="s">
        <v>605</v>
      </c>
      <c r="C29" s="60" t="s">
        <v>50</v>
      </c>
      <c r="D29" s="60" t="s">
        <v>606</v>
      </c>
      <c r="E29" s="60" t="s">
        <v>607</v>
      </c>
      <c r="F29" s="4"/>
      <c r="G29" s="4"/>
      <c r="H29" s="4"/>
      <c r="I29" s="4"/>
      <c r="J29" s="4"/>
      <c r="K29" s="3">
        <f t="shared" si="4"/>
        <v>0</v>
      </c>
      <c r="L29" s="3" t="str">
        <f>IF(K29&lt;=3,"0",IF(K29&lt;=7,"1",IF(K29&lt;=11,"2",IF(K29&gt;=12,"3"))))</f>
        <v>0</v>
      </c>
      <c r="M29" s="3" t="str">
        <f t="shared" ref="M29:M38" si="5">IF(K29&lt;=3,"ไม่ผ่าน",IF(K29&lt;=7,"ผ่าน",IF(K29&lt;=11,"ดี",IF(K29&gt;=12,"ดีเยี่ยม"))))</f>
        <v>ไม่ผ่าน</v>
      </c>
    </row>
    <row r="30" spans="1:13" s="1" customFormat="1" ht="17.25" customHeight="1" x14ac:dyDescent="0.45">
      <c r="A30" s="13">
        <v>26</v>
      </c>
      <c r="B30" s="44" t="s">
        <v>608</v>
      </c>
      <c r="C30" s="46" t="s">
        <v>50</v>
      </c>
      <c r="D30" s="46" t="s">
        <v>609</v>
      </c>
      <c r="E30" s="47" t="s">
        <v>610</v>
      </c>
      <c r="F30" s="4"/>
      <c r="G30" s="4"/>
      <c r="H30" s="4"/>
      <c r="I30" s="4"/>
      <c r="J30" s="4"/>
      <c r="K30" s="3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" customFormat="1" ht="17.25" customHeight="1" x14ac:dyDescent="0.45">
      <c r="A31" s="13">
        <v>27</v>
      </c>
      <c r="B31" s="44" t="s">
        <v>611</v>
      </c>
      <c r="C31" s="61" t="s">
        <v>50</v>
      </c>
      <c r="D31" s="62" t="s">
        <v>612</v>
      </c>
      <c r="E31" s="63" t="s">
        <v>613</v>
      </c>
      <c r="F31" s="4"/>
      <c r="G31" s="4"/>
      <c r="H31" s="4"/>
      <c r="I31" s="4"/>
      <c r="J31" s="4"/>
      <c r="K31" s="3">
        <f t="shared" si="4"/>
        <v>0</v>
      </c>
      <c r="L31" s="3" t="str">
        <f t="shared" si="1"/>
        <v>0</v>
      </c>
      <c r="M31" s="3" t="str">
        <f t="shared" si="5"/>
        <v>ไม่ผ่าน</v>
      </c>
    </row>
    <row r="32" spans="1:13" s="1" customFormat="1" ht="17.25" customHeight="1" x14ac:dyDescent="0.45">
      <c r="A32" s="13">
        <v>28</v>
      </c>
      <c r="B32" s="51" t="s">
        <v>614</v>
      </c>
      <c r="C32" s="53" t="s">
        <v>50</v>
      </c>
      <c r="D32" s="21" t="s">
        <v>615</v>
      </c>
      <c r="E32" s="23" t="s">
        <v>616</v>
      </c>
      <c r="F32" s="4"/>
      <c r="G32" s="4"/>
      <c r="H32" s="4"/>
      <c r="I32" s="4"/>
      <c r="J32" s="4"/>
      <c r="K32" s="3">
        <f t="shared" si="4"/>
        <v>0</v>
      </c>
      <c r="L32" s="3" t="str">
        <f t="shared" si="1"/>
        <v>0</v>
      </c>
      <c r="M32" s="3" t="str">
        <f t="shared" si="5"/>
        <v>ไม่ผ่าน</v>
      </c>
    </row>
    <row r="33" spans="1:13" s="1" customFormat="1" ht="17.25" customHeight="1" x14ac:dyDescent="0.45">
      <c r="A33" s="13">
        <v>29</v>
      </c>
      <c r="B33" s="20" t="s">
        <v>617</v>
      </c>
      <c r="C33" s="53" t="s">
        <v>50</v>
      </c>
      <c r="D33" s="21" t="s">
        <v>618</v>
      </c>
      <c r="E33" s="23" t="s">
        <v>619</v>
      </c>
      <c r="F33" s="4"/>
      <c r="G33" s="4"/>
      <c r="H33" s="4"/>
      <c r="I33" s="4"/>
      <c r="J33" s="4"/>
      <c r="K33" s="3">
        <f>SUM(F33,G33,H33,I33,J33)</f>
        <v>0</v>
      </c>
      <c r="L33" s="3" t="str">
        <f>IF(K33&lt;=3,"0",IF(K33&lt;=7,"1",IF(K33&lt;=11,"2",IF(K33&gt;=12,"3"))))</f>
        <v>0</v>
      </c>
      <c r="M33" s="3" t="str">
        <f>IF(K33&lt;=3,"ไม่ผ่าน",IF(K33&lt;=7,"ผ่าน",IF(K33&lt;=11,"ดี",IF(K33&gt;=12,"ดีเยี่ยม"))))</f>
        <v>ไม่ผ่าน</v>
      </c>
    </row>
    <row r="34" spans="1:13" s="1" customFormat="1" ht="17.25" customHeight="1" x14ac:dyDescent="0.45">
      <c r="A34" s="13">
        <v>30</v>
      </c>
      <c r="B34" s="51" t="s">
        <v>620</v>
      </c>
      <c r="C34" s="53" t="s">
        <v>50</v>
      </c>
      <c r="D34" s="21" t="s">
        <v>621</v>
      </c>
      <c r="E34" s="23" t="s">
        <v>622</v>
      </c>
      <c r="F34" s="4"/>
      <c r="G34" s="4"/>
      <c r="H34" s="4"/>
      <c r="I34" s="4"/>
      <c r="J34" s="4"/>
      <c r="K34" s="3">
        <f>SUM(F34,G34,H34,I34,J34)</f>
        <v>0</v>
      </c>
      <c r="L34" s="3" t="str">
        <f>IF(K34&lt;=3,"0",IF(K34&lt;=7,"1",IF(K34&lt;=11,"2",IF(K34&gt;=12,"3"))))</f>
        <v>0</v>
      </c>
      <c r="M34" s="3" t="str">
        <f>IF(K34&lt;=3,"ไม่ผ่าน",IF(K34&lt;=7,"ผ่าน",IF(K34&lt;=11,"ดี",IF(K34&gt;=12,"ดีเยี่ยม"))))</f>
        <v>ไม่ผ่าน</v>
      </c>
    </row>
    <row r="35" spans="1:13" s="1" customFormat="1" ht="17.25" customHeight="1" x14ac:dyDescent="0.45">
      <c r="A35" s="13">
        <v>31</v>
      </c>
      <c r="B35" s="20" t="s">
        <v>623</v>
      </c>
      <c r="C35" s="53" t="s">
        <v>35</v>
      </c>
      <c r="D35" s="21" t="s">
        <v>273</v>
      </c>
      <c r="E35" s="23" t="s">
        <v>624</v>
      </c>
      <c r="F35" s="4"/>
      <c r="G35" s="4"/>
      <c r="H35" s="4"/>
      <c r="I35" s="4"/>
      <c r="J35" s="4"/>
      <c r="K35" s="3">
        <f>SUM(F35,G35,H35,I35,J35)</f>
        <v>0</v>
      </c>
      <c r="L35" s="3" t="str">
        <f>IF(K35&lt;=3,"0",IF(K35&lt;=7,"1",IF(K35&lt;=11,"2",IF(K35&gt;=12,"3"))))</f>
        <v>0</v>
      </c>
      <c r="M35" s="3" t="str">
        <f>IF(K35&lt;=3,"ไม่ผ่าน",IF(K35&lt;=7,"ผ่าน",IF(K35&lt;=11,"ดี",IF(K35&gt;=12,"ดีเยี่ยม"))))</f>
        <v>ไม่ผ่าน</v>
      </c>
    </row>
    <row r="36" spans="1:13" s="1" customFormat="1" ht="17.25" customHeight="1" x14ac:dyDescent="0.45">
      <c r="A36" s="13">
        <v>32</v>
      </c>
      <c r="B36" s="51">
        <v>15655</v>
      </c>
      <c r="C36" s="53" t="s">
        <v>50</v>
      </c>
      <c r="D36" s="21" t="s">
        <v>625</v>
      </c>
      <c r="E36" s="23" t="s">
        <v>626</v>
      </c>
      <c r="F36" s="4"/>
      <c r="G36" s="4"/>
      <c r="H36" s="4"/>
      <c r="I36" s="4"/>
      <c r="J36" s="4"/>
      <c r="K36" s="3">
        <f>SUM(F36,G36,H36,I36,J36)</f>
        <v>0</v>
      </c>
      <c r="L36" s="3" t="str">
        <f>IF(K36&lt;=3,"0",IF(K36&lt;=7,"1",IF(K36&lt;=11,"2",IF(K36&gt;=12,"3"))))</f>
        <v>0</v>
      </c>
      <c r="M36" s="3" t="str">
        <f>IF(K36&lt;=3,"ไม่ผ่าน",IF(K36&lt;=7,"ผ่าน",IF(K36&lt;=11,"ดี",IF(K36&gt;=12,"ดีเยี่ยม"))))</f>
        <v>ไม่ผ่าน</v>
      </c>
    </row>
    <row r="37" spans="1:13" s="1" customFormat="1" ht="17.25" customHeight="1" x14ac:dyDescent="0.45">
      <c r="A37" s="13">
        <v>33</v>
      </c>
      <c r="B37" s="20" t="s">
        <v>627</v>
      </c>
      <c r="C37" s="53" t="s">
        <v>50</v>
      </c>
      <c r="D37" s="21" t="s">
        <v>628</v>
      </c>
      <c r="E37" s="23" t="s">
        <v>339</v>
      </c>
      <c r="F37" s="4"/>
      <c r="G37" s="4"/>
      <c r="H37" s="4"/>
      <c r="I37" s="4"/>
      <c r="J37" s="4"/>
      <c r="K37" s="3">
        <f>SUM(F37,G37,H37,I37,J37)</f>
        <v>0</v>
      </c>
      <c r="L37" s="3" t="str">
        <f>IF(K37&lt;=3,"0",IF(K37&lt;=7,"1",IF(K37&lt;=11,"2",IF(K37&gt;=12,"3"))))</f>
        <v>0</v>
      </c>
      <c r="M37" s="3" t="str">
        <f>IF(K37&lt;=3,"ไม่ผ่าน",IF(K37&lt;=7,"ผ่าน",IF(K37&lt;=11,"ดี",IF(K37&gt;=12,"ดีเยี่ยม"))))</f>
        <v>ไม่ผ่าน</v>
      </c>
    </row>
    <row r="38" spans="1:13" s="1" customFormat="1" ht="17.25" customHeight="1" x14ac:dyDescent="0.45">
      <c r="A38" s="13">
        <v>34</v>
      </c>
      <c r="B38" s="20">
        <v>15552</v>
      </c>
      <c r="C38" s="53" t="s">
        <v>50</v>
      </c>
      <c r="D38" s="21" t="s">
        <v>629</v>
      </c>
      <c r="E38" s="23" t="s">
        <v>630</v>
      </c>
      <c r="F38" s="4"/>
      <c r="G38" s="4"/>
      <c r="H38" s="4"/>
      <c r="I38" s="4"/>
      <c r="J38" s="4"/>
      <c r="K38" s="3">
        <f t="shared" si="4"/>
        <v>0</v>
      </c>
      <c r="L38" s="3" t="str">
        <f t="shared" si="1"/>
        <v>0</v>
      </c>
      <c r="M38" s="3" t="str">
        <f t="shared" si="5"/>
        <v>ไม่ผ่าน</v>
      </c>
    </row>
    <row r="39" spans="1:13" s="1" customFormat="1" ht="21" x14ac:dyDescent="0.45">
      <c r="C39" s="1" t="s">
        <v>2</v>
      </c>
      <c r="F39" s="95">
        <f>COUNTIF(L5:L38,3)</f>
        <v>0</v>
      </c>
      <c r="G39" s="95">
        <f>COUNTIF(L5:L38,2)</f>
        <v>0</v>
      </c>
      <c r="H39" s="95">
        <f>COUNTIF(L5:L38,1)</f>
        <v>0</v>
      </c>
      <c r="I39" s="95">
        <f>COUNTIF(L5:L38,0)</f>
        <v>34</v>
      </c>
      <c r="J39" s="5"/>
    </row>
    <row r="40" spans="1:13" s="1" customFormat="1" ht="21" x14ac:dyDescent="0.45">
      <c r="C40" s="1" t="s">
        <v>13</v>
      </c>
      <c r="F40" s="130">
        <f>(F39*100)/34</f>
        <v>0</v>
      </c>
      <c r="G40" s="131"/>
      <c r="H40" s="5"/>
      <c r="I40" s="5"/>
      <c r="J40" s="5"/>
      <c r="K40" s="5" t="s">
        <v>18</v>
      </c>
      <c r="M40" s="27">
        <f>(H39*100)/34</f>
        <v>0</v>
      </c>
    </row>
    <row r="41" spans="1:13" s="1" customFormat="1" ht="21" x14ac:dyDescent="0.45">
      <c r="C41" s="1" t="s">
        <v>14</v>
      </c>
      <c r="F41" s="130">
        <f>(G39*100)/34</f>
        <v>0</v>
      </c>
      <c r="G41" s="131"/>
      <c r="H41" s="5"/>
      <c r="I41" s="5"/>
      <c r="J41" s="5"/>
      <c r="K41" s="5" t="s">
        <v>19</v>
      </c>
      <c r="M41" s="27">
        <f>(I39*100)/34</f>
        <v>100</v>
      </c>
    </row>
    <row r="42" spans="1:13" s="1" customFormat="1" ht="21" x14ac:dyDescent="0.45">
      <c r="C42" s="1" t="s">
        <v>15</v>
      </c>
      <c r="F42" s="5"/>
      <c r="G42" s="5"/>
      <c r="H42" s="5"/>
      <c r="I42" s="5"/>
      <c r="J42" s="5"/>
      <c r="K42" s="1" t="s">
        <v>20</v>
      </c>
    </row>
    <row r="43" spans="1:13" s="1" customFormat="1" ht="21" x14ac:dyDescent="0.45">
      <c r="C43" s="1" t="s">
        <v>16</v>
      </c>
      <c r="F43" s="5"/>
      <c r="G43" s="5"/>
      <c r="H43" s="5"/>
      <c r="I43" s="5"/>
      <c r="J43" s="5"/>
      <c r="K43" s="1" t="s">
        <v>22</v>
      </c>
    </row>
    <row r="44" spans="1:13" s="1" customFormat="1" ht="21" x14ac:dyDescent="0.45">
      <c r="C44" s="1" t="s">
        <v>17</v>
      </c>
      <c r="F44" s="5"/>
      <c r="G44" s="5"/>
      <c r="H44" s="5"/>
      <c r="I44" s="5"/>
      <c r="J44" s="5"/>
      <c r="K44" s="1" t="s">
        <v>21</v>
      </c>
    </row>
  </sheetData>
  <mergeCells count="11">
    <mergeCell ref="L3:L4"/>
    <mergeCell ref="M3:M4"/>
    <mergeCell ref="F40:G40"/>
    <mergeCell ref="F41:G41"/>
    <mergeCell ref="E1:M1"/>
    <mergeCell ref="A2:M2"/>
    <mergeCell ref="A3:A4"/>
    <mergeCell ref="B3:B4"/>
    <mergeCell ref="F3:J3"/>
    <mergeCell ref="C3:E4"/>
    <mergeCell ref="K3:K4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6" workbookViewId="0">
      <selection activeCell="G38" sqref="G38:J38"/>
    </sheetView>
  </sheetViews>
  <sheetFormatPr defaultRowHeight="15" x14ac:dyDescent="0.25"/>
  <cols>
    <col min="1" max="1" width="4.140625" customWidth="1"/>
    <col min="2" max="2" width="8.140625" customWidth="1"/>
    <col min="3" max="3" width="7.140625" customWidth="1"/>
    <col min="4" max="4" width="9.5703125" customWidth="1"/>
    <col min="5" max="5" width="9.42578125" customWidth="1"/>
    <col min="6" max="10" width="3.5703125" customWidth="1"/>
    <col min="11" max="11" width="7.42578125" customWidth="1"/>
    <col min="12" max="12" width="8.42578125" customWidth="1"/>
    <col min="13" max="13" width="9.7109375" customWidth="1"/>
  </cols>
  <sheetData>
    <row r="1" spans="1:13" s="1" customFormat="1" ht="21.75" x14ac:dyDescent="0.5">
      <c r="A1" s="2"/>
      <c r="B1" s="2"/>
      <c r="C1" s="2"/>
      <c r="D1" s="2"/>
      <c r="E1" s="112" t="s">
        <v>2</v>
      </c>
      <c r="F1" s="112"/>
      <c r="G1" s="112"/>
      <c r="H1" s="112"/>
      <c r="I1" s="112"/>
      <c r="J1" s="112"/>
      <c r="K1" s="112"/>
      <c r="L1" s="112"/>
      <c r="M1" s="112"/>
    </row>
    <row r="2" spans="1:13" s="1" customFormat="1" ht="29.25" customHeight="1" x14ac:dyDescent="0.5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21" customHeight="1" x14ac:dyDescent="0.45">
      <c r="A3" s="113" t="s">
        <v>3</v>
      </c>
      <c r="B3" s="114" t="s">
        <v>4</v>
      </c>
      <c r="C3" s="122" t="s">
        <v>5</v>
      </c>
      <c r="D3" s="123"/>
      <c r="E3" s="124"/>
      <c r="F3" s="116" t="s">
        <v>1</v>
      </c>
      <c r="G3" s="116"/>
      <c r="H3" s="116"/>
      <c r="I3" s="116"/>
      <c r="J3" s="116"/>
      <c r="K3" s="117" t="s">
        <v>0</v>
      </c>
      <c r="L3" s="119" t="s">
        <v>11</v>
      </c>
      <c r="M3" s="119" t="s">
        <v>12</v>
      </c>
    </row>
    <row r="4" spans="1:13" s="1" customFormat="1" ht="58.5" customHeight="1" x14ac:dyDescent="0.45">
      <c r="A4" s="113"/>
      <c r="B4" s="115"/>
      <c r="C4" s="125"/>
      <c r="D4" s="126"/>
      <c r="E4" s="127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118"/>
      <c r="L4" s="120"/>
      <c r="M4" s="121"/>
    </row>
    <row r="5" spans="1:13" s="1" customFormat="1" ht="17.25" customHeight="1" x14ac:dyDescent="0.45">
      <c r="A5" s="13">
        <v>1</v>
      </c>
      <c r="B5" s="52" t="s">
        <v>631</v>
      </c>
      <c r="C5" s="46" t="s">
        <v>35</v>
      </c>
      <c r="D5" s="46" t="s">
        <v>344</v>
      </c>
      <c r="E5" s="47" t="s">
        <v>632</v>
      </c>
      <c r="F5" s="19"/>
      <c r="G5" s="31"/>
      <c r="H5" s="31"/>
      <c r="I5" s="31"/>
      <c r="J5" s="31"/>
      <c r="K5" s="32">
        <f>SUM(F5,G5,H5,I5,J5)</f>
        <v>0</v>
      </c>
      <c r="L5" s="32" t="str">
        <f>IF(K5&lt;=0,"0",IF(K5&lt;=7,"1",IF(K5&lt;=10,"2",IF(K5&gt;=11,"3"))))</f>
        <v>0</v>
      </c>
      <c r="M5" s="32" t="str">
        <f>IF(K5&lt;=0,"ไม่ผ่าน",IF(K5&lt;=8,"ผ่าน",IF(K5&lt;=11,"ดี",IF(K5&gt;=12,"ดีเยี่ยม"))))</f>
        <v>ไม่ผ่าน</v>
      </c>
    </row>
    <row r="6" spans="1:13" s="1" customFormat="1" ht="17.25" customHeight="1" x14ac:dyDescent="0.45">
      <c r="A6" s="13">
        <v>2</v>
      </c>
      <c r="B6" s="52" t="s">
        <v>633</v>
      </c>
      <c r="C6" s="46" t="s">
        <v>35</v>
      </c>
      <c r="D6" s="49" t="s">
        <v>634</v>
      </c>
      <c r="E6" s="50" t="s">
        <v>635</v>
      </c>
      <c r="F6" s="13"/>
      <c r="G6" s="4"/>
      <c r="H6" s="4"/>
      <c r="I6" s="4"/>
      <c r="J6" s="4"/>
      <c r="K6" s="3">
        <f>SUM(F6,G6,H6,I6,J6)</f>
        <v>0</v>
      </c>
      <c r="L6" s="3" t="str">
        <f>IF(K6&lt;=3,"0",IF(K6&lt;=7,"1",IF(K6&lt;=11,"2",IF(K6&gt;=12,"3"))))</f>
        <v>0</v>
      </c>
      <c r="M6" s="3" t="str">
        <f>IF(K6&lt;=3,"ไม่ผ่าน",IF(K6&lt;=7,"ผ่าน",IF(K6&lt;=11,"ดี",IF(K6&gt;=12,"ดีเยี่ยม"))))</f>
        <v>ไม่ผ่าน</v>
      </c>
    </row>
    <row r="7" spans="1:13" s="1" customFormat="1" ht="17.25" customHeight="1" x14ac:dyDescent="0.45">
      <c r="A7" s="13">
        <v>3</v>
      </c>
      <c r="B7" s="52" t="s">
        <v>636</v>
      </c>
      <c r="C7" s="46" t="s">
        <v>35</v>
      </c>
      <c r="D7" s="46" t="s">
        <v>637</v>
      </c>
      <c r="E7" s="47" t="s">
        <v>638</v>
      </c>
      <c r="F7" s="13"/>
      <c r="G7" s="4"/>
      <c r="H7" s="4"/>
      <c r="I7" s="4"/>
      <c r="J7" s="4"/>
      <c r="K7" s="32">
        <f t="shared" ref="K7:K28" si="0">SUM(F7,G7,H7,I7,J7)</f>
        <v>0</v>
      </c>
      <c r="L7" s="32" t="str">
        <f>IF(K7&lt;=0,"0",IF(K7&lt;=7,"1",IF(K7&lt;=10,"2",IF(K7&gt;=11,"3"))))</f>
        <v>0</v>
      </c>
      <c r="M7" s="32" t="str">
        <f>IF(K7&lt;=0,"ไม่ผ่าน",IF(K7&lt;=8,"ผ่าน",IF(K7&lt;=11,"ดี",IF(K7&gt;=12,"ดีเยี่ยม"))))</f>
        <v>ไม่ผ่าน</v>
      </c>
    </row>
    <row r="8" spans="1:13" s="1" customFormat="1" ht="17.25" customHeight="1" x14ac:dyDescent="0.45">
      <c r="A8" s="13">
        <v>4</v>
      </c>
      <c r="B8" s="52" t="s">
        <v>639</v>
      </c>
      <c r="C8" s="46" t="s">
        <v>35</v>
      </c>
      <c r="D8" s="46" t="s">
        <v>640</v>
      </c>
      <c r="E8" s="47" t="s">
        <v>46</v>
      </c>
      <c r="F8" s="13"/>
      <c r="G8" s="4"/>
      <c r="H8" s="4"/>
      <c r="I8" s="4"/>
      <c r="J8" s="4"/>
      <c r="K8" s="3">
        <f t="shared" si="0"/>
        <v>0</v>
      </c>
      <c r="L8" s="3" t="str">
        <f>IF(K8&lt;=3,"0",IF(K8&lt;=7,"1",IF(K8&lt;=11,"2",IF(K8&gt;=12,"3"))))</f>
        <v>0</v>
      </c>
      <c r="M8" s="3" t="str">
        <f>IF(K8&lt;=3,"ไม่ผ่าน",IF(K8&lt;=7,"ผ่าน",IF(K8&lt;=11,"ดี",IF(K8&gt;=12,"ดีเยี่ยม"))))</f>
        <v>ไม่ผ่าน</v>
      </c>
    </row>
    <row r="9" spans="1:13" s="1" customFormat="1" ht="17.25" customHeight="1" x14ac:dyDescent="0.45">
      <c r="A9" s="13">
        <v>5</v>
      </c>
      <c r="B9" s="52" t="s">
        <v>641</v>
      </c>
      <c r="C9" s="60" t="s">
        <v>35</v>
      </c>
      <c r="D9" s="60" t="s">
        <v>642</v>
      </c>
      <c r="E9" s="60" t="s">
        <v>643</v>
      </c>
      <c r="F9" s="13"/>
      <c r="G9" s="4"/>
      <c r="H9" s="4"/>
      <c r="I9" s="4"/>
      <c r="J9" s="4"/>
      <c r="K9" s="32">
        <f t="shared" si="0"/>
        <v>0</v>
      </c>
      <c r="L9" s="32" t="str">
        <f>IF(K9&lt;=0,"0",IF(K9&lt;=7,"1",IF(K9&lt;=10,"2",IF(K9&gt;=11,"3"))))</f>
        <v>0</v>
      </c>
      <c r="M9" s="32" t="str">
        <f>IF(K9&lt;=0,"ไม่ผ่าน",IF(K9&lt;=8,"ผ่าน",IF(K9&lt;=11,"ดี",IF(K9&gt;=12,"ดีเยี่ยม"))))</f>
        <v>ไม่ผ่าน</v>
      </c>
    </row>
    <row r="10" spans="1:13" s="1" customFormat="1" ht="17.25" customHeight="1" x14ac:dyDescent="0.45">
      <c r="A10" s="13">
        <v>6</v>
      </c>
      <c r="B10" s="52" t="s">
        <v>644</v>
      </c>
      <c r="C10" s="46" t="s">
        <v>35</v>
      </c>
      <c r="D10" s="46" t="s">
        <v>645</v>
      </c>
      <c r="E10" s="47" t="s">
        <v>646</v>
      </c>
      <c r="F10" s="13"/>
      <c r="G10" s="4"/>
      <c r="H10" s="4"/>
      <c r="I10" s="4"/>
      <c r="J10" s="4"/>
      <c r="K10" s="3">
        <f t="shared" si="0"/>
        <v>0</v>
      </c>
      <c r="L10" s="3" t="str">
        <f>IF(K10&lt;=3,"0",IF(K10&lt;=7,"1",IF(K10&lt;=11,"2",IF(K10&gt;=12,"3"))))</f>
        <v>0</v>
      </c>
      <c r="M10" s="3" t="str">
        <f>IF(K10&lt;=3,"ไม่ผ่าน",IF(K10&lt;=7,"ผ่าน",IF(K10&lt;=11,"ดี",IF(K10&gt;=12,"ดีเยี่ยม"))))</f>
        <v>ไม่ผ่าน</v>
      </c>
    </row>
    <row r="11" spans="1:13" s="1" customFormat="1" ht="17.25" customHeight="1" x14ac:dyDescent="0.45">
      <c r="A11" s="13">
        <v>7</v>
      </c>
      <c r="B11" s="52" t="s">
        <v>647</v>
      </c>
      <c r="C11" s="46" t="s">
        <v>35</v>
      </c>
      <c r="D11" s="46" t="s">
        <v>648</v>
      </c>
      <c r="E11" s="47" t="s">
        <v>649</v>
      </c>
      <c r="F11" s="13"/>
      <c r="G11" s="4"/>
      <c r="H11" s="4"/>
      <c r="I11" s="4"/>
      <c r="J11" s="4"/>
      <c r="K11" s="32">
        <f t="shared" si="0"/>
        <v>0</v>
      </c>
      <c r="L11" s="32" t="str">
        <f>IF(K11&lt;=0,"0",IF(K11&lt;=7,"1",IF(K11&lt;=10,"2",IF(K11&gt;=11,"3"))))</f>
        <v>0</v>
      </c>
      <c r="M11" s="32" t="str">
        <f>IF(K11&lt;=0,"ไม่ผ่าน",IF(K11&lt;=8,"ผ่าน",IF(K11&lt;=11,"ดี",IF(K11&gt;=12,"ดีเยี่ยม"))))</f>
        <v>ไม่ผ่าน</v>
      </c>
    </row>
    <row r="12" spans="1:13" s="1" customFormat="1" ht="17.25" customHeight="1" x14ac:dyDescent="0.45">
      <c r="A12" s="13">
        <v>8</v>
      </c>
      <c r="B12" s="52" t="s">
        <v>650</v>
      </c>
      <c r="C12" s="46" t="s">
        <v>35</v>
      </c>
      <c r="D12" s="46" t="s">
        <v>651</v>
      </c>
      <c r="E12" s="47" t="s">
        <v>652</v>
      </c>
      <c r="F12" s="13"/>
      <c r="G12" s="4"/>
      <c r="H12" s="4"/>
      <c r="I12" s="4"/>
      <c r="J12" s="4"/>
      <c r="K12" s="3">
        <f t="shared" si="0"/>
        <v>0</v>
      </c>
      <c r="L12" s="3" t="str">
        <f>IF(K12&lt;=3,"0",IF(K12&lt;=7,"1",IF(K12&lt;=11,"2",IF(K12&gt;=12,"3"))))</f>
        <v>0</v>
      </c>
      <c r="M12" s="3" t="str">
        <f>IF(K12&lt;=3,"ไม่ผ่าน",IF(K12&lt;=7,"ผ่าน",IF(K12&lt;=11,"ดี",IF(K12&gt;=12,"ดีเยี่ยม"))))</f>
        <v>ไม่ผ่าน</v>
      </c>
    </row>
    <row r="13" spans="1:13" s="1" customFormat="1" ht="17.25" customHeight="1" x14ac:dyDescent="0.45">
      <c r="A13" s="13">
        <v>9</v>
      </c>
      <c r="B13" s="52" t="s">
        <v>653</v>
      </c>
      <c r="C13" s="46" t="s">
        <v>35</v>
      </c>
      <c r="D13" s="46" t="s">
        <v>654</v>
      </c>
      <c r="E13" s="47" t="s">
        <v>655</v>
      </c>
      <c r="F13" s="13"/>
      <c r="G13" s="4"/>
      <c r="H13" s="4"/>
      <c r="I13" s="4"/>
      <c r="J13" s="4"/>
      <c r="K13" s="32">
        <f t="shared" si="0"/>
        <v>0</v>
      </c>
      <c r="L13" s="32" t="str">
        <f>IF(K13&lt;=0,"0",IF(K13&lt;=7,"1",IF(K13&lt;=10,"2",IF(K13&gt;=11,"3"))))</f>
        <v>0</v>
      </c>
      <c r="M13" s="32" t="str">
        <f>IF(K13&lt;=0,"ไม่ผ่าน",IF(K13&lt;=8,"ผ่าน",IF(K13&lt;=11,"ดี",IF(K13&gt;=12,"ดีเยี่ยม"))))</f>
        <v>ไม่ผ่าน</v>
      </c>
    </row>
    <row r="14" spans="1:13" s="1" customFormat="1" ht="17.25" customHeight="1" x14ac:dyDescent="0.45">
      <c r="A14" s="13">
        <v>10</v>
      </c>
      <c r="B14" s="52" t="s">
        <v>656</v>
      </c>
      <c r="C14" s="46" t="s">
        <v>35</v>
      </c>
      <c r="D14" s="46" t="s">
        <v>657</v>
      </c>
      <c r="E14" s="47" t="s">
        <v>658</v>
      </c>
      <c r="F14" s="13"/>
      <c r="G14" s="4"/>
      <c r="H14" s="4"/>
      <c r="I14" s="4"/>
      <c r="J14" s="4"/>
      <c r="K14" s="3">
        <f t="shared" si="0"/>
        <v>0</v>
      </c>
      <c r="L14" s="3" t="str">
        <f>IF(K14&lt;=3,"0",IF(K14&lt;=7,"1",IF(K14&lt;=11,"2",IF(K14&gt;=12,"3"))))</f>
        <v>0</v>
      </c>
      <c r="M14" s="3" t="str">
        <f>IF(K14&lt;=3,"ไม่ผ่าน",IF(K14&lt;=7,"ผ่าน",IF(K14&lt;=11,"ดี",IF(K14&gt;=12,"ดีเยี่ยม"))))</f>
        <v>ไม่ผ่าน</v>
      </c>
    </row>
    <row r="15" spans="1:13" s="1" customFormat="1" ht="17.25" customHeight="1" x14ac:dyDescent="0.45">
      <c r="A15" s="13">
        <v>11</v>
      </c>
      <c r="B15" s="52" t="s">
        <v>659</v>
      </c>
      <c r="C15" s="46" t="s">
        <v>35</v>
      </c>
      <c r="D15" s="46" t="s">
        <v>660</v>
      </c>
      <c r="E15" s="47" t="s">
        <v>661</v>
      </c>
      <c r="F15" s="13"/>
      <c r="G15" s="4"/>
      <c r="H15" s="4"/>
      <c r="I15" s="4"/>
      <c r="J15" s="4"/>
      <c r="K15" s="32">
        <f t="shared" si="0"/>
        <v>0</v>
      </c>
      <c r="L15" s="32" t="str">
        <f>IF(K15&lt;=0,"0",IF(K15&lt;=7,"1",IF(K15&lt;=10,"2",IF(K15&gt;=11,"3"))))</f>
        <v>0</v>
      </c>
      <c r="M15" s="32" t="str">
        <f>IF(K15&lt;=0,"ไม่ผ่าน",IF(K15&lt;=8,"ผ่าน",IF(K15&lt;=11,"ดี",IF(K15&gt;=12,"ดีเยี่ยม"))))</f>
        <v>ไม่ผ่าน</v>
      </c>
    </row>
    <row r="16" spans="1:13" s="1" customFormat="1" ht="17.25" customHeight="1" x14ac:dyDescent="0.45">
      <c r="A16" s="13">
        <v>12</v>
      </c>
      <c r="B16" s="52" t="s">
        <v>662</v>
      </c>
      <c r="C16" s="46" t="s">
        <v>35</v>
      </c>
      <c r="D16" s="46" t="s">
        <v>663</v>
      </c>
      <c r="E16" s="47" t="s">
        <v>664</v>
      </c>
      <c r="F16" s="13"/>
      <c r="G16" s="4"/>
      <c r="H16" s="4"/>
      <c r="I16" s="4"/>
      <c r="J16" s="4"/>
      <c r="K16" s="3">
        <f t="shared" si="0"/>
        <v>0</v>
      </c>
      <c r="L16" s="3" t="str">
        <f>IF(K16&lt;=3,"0",IF(K16&lt;=7,"1",IF(K16&lt;=11,"2",IF(K16&gt;=12,"3"))))</f>
        <v>0</v>
      </c>
      <c r="M16" s="3" t="str">
        <f>IF(K16&lt;=3,"ไม่ผ่าน",IF(K16&lt;=7,"ผ่าน",IF(K16&lt;=11,"ดี",IF(K16&gt;=12,"ดีเยี่ยม"))))</f>
        <v>ไม่ผ่าน</v>
      </c>
    </row>
    <row r="17" spans="1:13" s="1" customFormat="1" ht="17.25" customHeight="1" x14ac:dyDescent="0.45">
      <c r="A17" s="13">
        <v>13</v>
      </c>
      <c r="B17" s="52" t="s">
        <v>665</v>
      </c>
      <c r="C17" s="46" t="s">
        <v>35</v>
      </c>
      <c r="D17" s="46" t="s">
        <v>45</v>
      </c>
      <c r="E17" s="47" t="s">
        <v>666</v>
      </c>
      <c r="F17" s="13"/>
      <c r="G17" s="4"/>
      <c r="H17" s="4"/>
      <c r="I17" s="4"/>
      <c r="J17" s="4"/>
      <c r="K17" s="32">
        <f t="shared" si="0"/>
        <v>0</v>
      </c>
      <c r="L17" s="32" t="str">
        <f>IF(K17&lt;=0,"0",IF(K17&lt;=7,"1",IF(K17&lt;=10,"2",IF(K17&gt;=11,"3"))))</f>
        <v>0</v>
      </c>
      <c r="M17" s="32" t="str">
        <f>IF(K17&lt;=0,"ไม่ผ่าน",IF(K17&lt;=8,"ผ่าน",IF(K17&lt;=11,"ดี",IF(K17&gt;=12,"ดีเยี่ยม"))))</f>
        <v>ไม่ผ่าน</v>
      </c>
    </row>
    <row r="18" spans="1:13" s="1" customFormat="1" ht="17.25" customHeight="1" x14ac:dyDescent="0.45">
      <c r="A18" s="13">
        <v>14</v>
      </c>
      <c r="B18" s="52" t="s">
        <v>667</v>
      </c>
      <c r="C18" s="46" t="s">
        <v>50</v>
      </c>
      <c r="D18" s="46" t="s">
        <v>668</v>
      </c>
      <c r="E18" s="47" t="s">
        <v>669</v>
      </c>
      <c r="F18" s="13"/>
      <c r="G18" s="4"/>
      <c r="H18" s="4"/>
      <c r="I18" s="4"/>
      <c r="J18" s="4"/>
      <c r="K18" s="3">
        <f t="shared" si="0"/>
        <v>0</v>
      </c>
      <c r="L18" s="3" t="str">
        <f>IF(K18&lt;=3,"0",IF(K18&lt;=7,"1",IF(K18&lt;=11,"2",IF(K18&gt;=12,"3"))))</f>
        <v>0</v>
      </c>
      <c r="M18" s="3" t="str">
        <f>IF(K18&lt;=3,"ไม่ผ่าน",IF(K18&lt;=7,"ผ่าน",IF(K18&lt;=11,"ดี",IF(K18&gt;=12,"ดีเยี่ยม"))))</f>
        <v>ไม่ผ่าน</v>
      </c>
    </row>
    <row r="19" spans="1:13" s="1" customFormat="1" ht="17.25" customHeight="1" x14ac:dyDescent="0.45">
      <c r="A19" s="13">
        <v>15</v>
      </c>
      <c r="B19" s="52" t="s">
        <v>670</v>
      </c>
      <c r="C19" s="46" t="s">
        <v>50</v>
      </c>
      <c r="D19" s="46" t="s">
        <v>671</v>
      </c>
      <c r="E19" s="47" t="s">
        <v>672</v>
      </c>
      <c r="F19" s="13"/>
      <c r="G19" s="4"/>
      <c r="H19" s="4"/>
      <c r="I19" s="4"/>
      <c r="J19" s="4"/>
      <c r="K19" s="32">
        <f t="shared" si="0"/>
        <v>0</v>
      </c>
      <c r="L19" s="32" t="str">
        <f>IF(K19&lt;=0,"0",IF(K19&lt;=7,"1",IF(K19&lt;=10,"2",IF(K19&gt;=11,"3"))))</f>
        <v>0</v>
      </c>
      <c r="M19" s="32" t="str">
        <f>IF(K19&lt;=0,"ไม่ผ่าน",IF(K19&lt;=8,"ผ่าน",IF(K19&lt;=11,"ดี",IF(K19&gt;=12,"ดีเยี่ยม"))))</f>
        <v>ไม่ผ่าน</v>
      </c>
    </row>
    <row r="20" spans="1:13" s="1" customFormat="1" ht="17.25" customHeight="1" x14ac:dyDescent="0.45">
      <c r="A20" s="13">
        <v>16</v>
      </c>
      <c r="B20" s="52" t="s">
        <v>673</v>
      </c>
      <c r="C20" s="46" t="s">
        <v>50</v>
      </c>
      <c r="D20" s="46" t="s">
        <v>674</v>
      </c>
      <c r="E20" s="47" t="s">
        <v>675</v>
      </c>
      <c r="F20" s="13"/>
      <c r="G20" s="4"/>
      <c r="H20" s="4"/>
      <c r="I20" s="4"/>
      <c r="J20" s="4"/>
      <c r="K20" s="3">
        <f t="shared" si="0"/>
        <v>0</v>
      </c>
      <c r="L20" s="3" t="str">
        <f>IF(K20&lt;=3,"0",IF(K20&lt;=7,"1",IF(K20&lt;=11,"2",IF(K20&gt;=12,"3"))))</f>
        <v>0</v>
      </c>
      <c r="M20" s="3" t="str">
        <f>IF(K20&lt;=3,"ไม่ผ่าน",IF(K20&lt;=7,"ผ่าน",IF(K20&lt;=11,"ดี",IF(K20&gt;=12,"ดีเยี่ยม"))))</f>
        <v>ไม่ผ่าน</v>
      </c>
    </row>
    <row r="21" spans="1:13" s="1" customFormat="1" ht="17.25" customHeight="1" x14ac:dyDescent="0.45">
      <c r="A21" s="13">
        <v>17</v>
      </c>
      <c r="B21" s="52" t="s">
        <v>676</v>
      </c>
      <c r="C21" s="46" t="s">
        <v>50</v>
      </c>
      <c r="D21" s="46" t="s">
        <v>677</v>
      </c>
      <c r="E21" s="47" t="s">
        <v>678</v>
      </c>
      <c r="F21" s="13"/>
      <c r="G21" s="4"/>
      <c r="H21" s="4"/>
      <c r="I21" s="4"/>
      <c r="J21" s="4"/>
      <c r="K21" s="32">
        <f t="shared" si="0"/>
        <v>0</v>
      </c>
      <c r="L21" s="32" t="str">
        <f>IF(K21&lt;=0,"0",IF(K21&lt;=7,"1",IF(K21&lt;=10,"2",IF(K21&gt;=11,"3"))))</f>
        <v>0</v>
      </c>
      <c r="M21" s="32" t="str">
        <f>IF(K21&lt;=0,"ไม่ผ่าน",IF(K21&lt;=8,"ผ่าน",IF(K21&lt;=11,"ดี",IF(K21&gt;=12,"ดีเยี่ยม"))))</f>
        <v>ไม่ผ่าน</v>
      </c>
    </row>
    <row r="22" spans="1:13" s="1" customFormat="1" ht="17.25" customHeight="1" x14ac:dyDescent="0.45">
      <c r="A22" s="13">
        <v>18</v>
      </c>
      <c r="B22" s="52" t="s">
        <v>679</v>
      </c>
      <c r="C22" s="46" t="s">
        <v>50</v>
      </c>
      <c r="D22" s="46" t="s">
        <v>680</v>
      </c>
      <c r="E22" s="47" t="s">
        <v>681</v>
      </c>
      <c r="F22" s="13"/>
      <c r="G22" s="4"/>
      <c r="H22" s="4"/>
      <c r="I22" s="4"/>
      <c r="J22" s="4"/>
      <c r="K22" s="3">
        <f t="shared" si="0"/>
        <v>0</v>
      </c>
      <c r="L22" s="3" t="str">
        <f>IF(K22&lt;=3,"0",IF(K22&lt;=7,"1",IF(K22&lt;=11,"2",IF(K22&gt;=12,"3"))))</f>
        <v>0</v>
      </c>
      <c r="M22" s="3" t="str">
        <f>IF(K22&lt;=3,"ไม่ผ่าน",IF(K22&lt;=7,"ผ่าน",IF(K22&lt;=11,"ดี",IF(K22&gt;=12,"ดีเยี่ยม"))))</f>
        <v>ไม่ผ่าน</v>
      </c>
    </row>
    <row r="23" spans="1:13" s="1" customFormat="1" ht="17.25" customHeight="1" x14ac:dyDescent="0.45">
      <c r="A23" s="13">
        <v>19</v>
      </c>
      <c r="B23" s="52" t="s">
        <v>682</v>
      </c>
      <c r="C23" s="21" t="s">
        <v>50</v>
      </c>
      <c r="D23" s="21" t="s">
        <v>683</v>
      </c>
      <c r="E23" s="23" t="s">
        <v>684</v>
      </c>
      <c r="F23" s="13"/>
      <c r="G23" s="4"/>
      <c r="H23" s="4"/>
      <c r="I23" s="4"/>
      <c r="J23" s="4"/>
      <c r="K23" s="32">
        <f t="shared" si="0"/>
        <v>0</v>
      </c>
      <c r="L23" s="32" t="str">
        <f>IF(K23&lt;=0,"0",IF(K23&lt;=7,"1",IF(K23&lt;=10,"2",IF(K23&gt;=11,"3"))))</f>
        <v>0</v>
      </c>
      <c r="M23" s="32" t="str">
        <f>IF(K23&lt;=0,"ไม่ผ่าน",IF(K23&lt;=8,"ผ่าน",IF(K23&lt;=11,"ดี",IF(K23&gt;=12,"ดีเยี่ยม"))))</f>
        <v>ไม่ผ่าน</v>
      </c>
    </row>
    <row r="24" spans="1:13" s="1" customFormat="1" ht="17.25" customHeight="1" x14ac:dyDescent="0.45">
      <c r="A24" s="13">
        <v>20</v>
      </c>
      <c r="B24" s="52" t="s">
        <v>685</v>
      </c>
      <c r="C24" s="46" t="s">
        <v>50</v>
      </c>
      <c r="D24" s="46" t="s">
        <v>686</v>
      </c>
      <c r="E24" s="47" t="s">
        <v>687</v>
      </c>
      <c r="F24" s="13"/>
      <c r="G24" s="4"/>
      <c r="H24" s="4"/>
      <c r="I24" s="4"/>
      <c r="J24" s="4"/>
      <c r="K24" s="3">
        <f t="shared" si="0"/>
        <v>0</v>
      </c>
      <c r="L24" s="3" t="str">
        <f>IF(K24&lt;=3,"0",IF(K24&lt;=7,"1",IF(K24&lt;=11,"2",IF(K24&gt;=12,"3"))))</f>
        <v>0</v>
      </c>
      <c r="M24" s="3" t="str">
        <f>IF(K24&lt;=3,"ไม่ผ่าน",IF(K24&lt;=7,"ผ่าน",IF(K24&lt;=11,"ดี",IF(K24&gt;=12,"ดีเยี่ยม"))))</f>
        <v>ไม่ผ่าน</v>
      </c>
    </row>
    <row r="25" spans="1:13" s="1" customFormat="1" ht="17.25" customHeight="1" x14ac:dyDescent="0.45">
      <c r="A25" s="13">
        <v>21</v>
      </c>
      <c r="B25" s="52" t="s">
        <v>688</v>
      </c>
      <c r="C25" s="46" t="s">
        <v>50</v>
      </c>
      <c r="D25" s="46" t="s">
        <v>689</v>
      </c>
      <c r="E25" s="47" t="s">
        <v>690</v>
      </c>
      <c r="F25" s="13"/>
      <c r="G25" s="4"/>
      <c r="H25" s="4"/>
      <c r="I25" s="4"/>
      <c r="J25" s="4"/>
      <c r="K25" s="32">
        <f t="shared" si="0"/>
        <v>0</v>
      </c>
      <c r="L25" s="32" t="str">
        <f>IF(K25&lt;=0,"0",IF(K25&lt;=7,"1",IF(K25&lt;=10,"2",IF(K25&gt;=11,"3"))))</f>
        <v>0</v>
      </c>
      <c r="M25" s="32" t="str">
        <f>IF(K25&lt;=0,"ไม่ผ่าน",IF(K25&lt;=8,"ผ่าน",IF(K25&lt;=11,"ดี",IF(K25&gt;=12,"ดีเยี่ยม"))))</f>
        <v>ไม่ผ่าน</v>
      </c>
    </row>
    <row r="26" spans="1:13" s="1" customFormat="1" ht="17.25" customHeight="1" x14ac:dyDescent="0.45">
      <c r="A26" s="13">
        <v>22</v>
      </c>
      <c r="B26" s="52" t="s">
        <v>691</v>
      </c>
      <c r="C26" s="46" t="s">
        <v>50</v>
      </c>
      <c r="D26" s="46" t="s">
        <v>692</v>
      </c>
      <c r="E26" s="47" t="s">
        <v>693</v>
      </c>
      <c r="F26" s="13"/>
      <c r="G26" s="4"/>
      <c r="H26" s="4"/>
      <c r="I26" s="4"/>
      <c r="J26" s="4"/>
      <c r="K26" s="3">
        <f t="shared" si="0"/>
        <v>0</v>
      </c>
      <c r="L26" s="3" t="str">
        <f>IF(K26&lt;=3,"0",IF(K26&lt;=7,"1",IF(K26&lt;=11,"2",IF(K26&gt;=12,"3"))))</f>
        <v>0</v>
      </c>
      <c r="M26" s="3" t="str">
        <f>IF(K26&lt;=3,"ไม่ผ่าน",IF(K26&lt;=7,"ผ่าน",IF(K26&lt;=11,"ดี",IF(K26&gt;=12,"ดีเยี่ยม"))))</f>
        <v>ไม่ผ่าน</v>
      </c>
    </row>
    <row r="27" spans="1:13" s="1" customFormat="1" ht="17.25" customHeight="1" x14ac:dyDescent="0.45">
      <c r="A27" s="13">
        <v>23</v>
      </c>
      <c r="B27" s="52" t="s">
        <v>694</v>
      </c>
      <c r="C27" s="64" t="s">
        <v>50</v>
      </c>
      <c r="D27" s="64" t="s">
        <v>695</v>
      </c>
      <c r="E27" s="65" t="s">
        <v>696</v>
      </c>
      <c r="F27" s="13"/>
      <c r="G27" s="4"/>
      <c r="H27" s="4"/>
      <c r="I27" s="4"/>
      <c r="J27" s="4"/>
      <c r="K27" s="32">
        <f t="shared" si="0"/>
        <v>0</v>
      </c>
      <c r="L27" s="32" t="str">
        <f>IF(K27&lt;=0,"0",IF(K27&lt;=7,"1",IF(K27&lt;=10,"2",IF(K27&gt;=11,"3"))))</f>
        <v>0</v>
      </c>
      <c r="M27" s="32" t="str">
        <f>IF(K27&lt;=0,"ไม่ผ่าน",IF(K27&lt;=8,"ผ่าน",IF(K27&lt;=11,"ดี",IF(K27&gt;=12,"ดีเยี่ยม"))))</f>
        <v>ไม่ผ่าน</v>
      </c>
    </row>
    <row r="28" spans="1:13" s="1" customFormat="1" ht="17.25" customHeight="1" x14ac:dyDescent="0.45">
      <c r="A28" s="13">
        <v>24</v>
      </c>
      <c r="B28" s="52" t="s">
        <v>697</v>
      </c>
      <c r="C28" s="66" t="s">
        <v>50</v>
      </c>
      <c r="D28" s="67" t="s">
        <v>698</v>
      </c>
      <c r="E28" s="68" t="s">
        <v>699</v>
      </c>
      <c r="F28" s="13"/>
      <c r="G28" s="4"/>
      <c r="H28" s="4"/>
      <c r="I28" s="4"/>
      <c r="J28" s="4"/>
      <c r="K28" s="3">
        <f t="shared" si="0"/>
        <v>0</v>
      </c>
      <c r="L28" s="3" t="str">
        <f>IF(K28&lt;=3,"0",IF(K28&lt;=7,"1",IF(K28&lt;=11,"2",IF(K28&gt;=12,"3"))))</f>
        <v>0</v>
      </c>
      <c r="M28" s="3" t="str">
        <f>IF(K28&lt;=3,"ไม่ผ่าน",IF(K28&lt;=7,"ผ่าน",IF(K28&lt;=11,"ดี",IF(K28&gt;=12,"ดีเยี่ยม"))))</f>
        <v>ไม่ผ่าน</v>
      </c>
    </row>
    <row r="29" spans="1:13" s="1" customFormat="1" ht="17.25" customHeight="1" x14ac:dyDescent="0.45">
      <c r="A29" s="13">
        <v>25</v>
      </c>
      <c r="B29" s="52" t="s">
        <v>700</v>
      </c>
      <c r="C29" s="46" t="s">
        <v>50</v>
      </c>
      <c r="D29" s="46" t="s">
        <v>701</v>
      </c>
      <c r="E29" s="47" t="s">
        <v>702</v>
      </c>
      <c r="F29" s="13"/>
      <c r="G29" s="4"/>
      <c r="H29" s="4"/>
      <c r="I29" s="4"/>
      <c r="J29" s="4"/>
      <c r="K29" s="32">
        <f t="shared" ref="K29:K37" si="1">SUM(F29,G29,H29,I29,J29)</f>
        <v>0</v>
      </c>
      <c r="L29" s="32" t="str">
        <f>IF(K29&lt;=0,"0",IF(K29&lt;=7,"1",IF(K29&lt;=10,"2",IF(K29&gt;=11,"3"))))</f>
        <v>0</v>
      </c>
      <c r="M29" s="32" t="str">
        <f>IF(K29&lt;=0,"ไม่ผ่าน",IF(K29&lt;=8,"ผ่าน",IF(K29&lt;=11,"ดี",IF(K29&gt;=12,"ดีเยี่ยม"))))</f>
        <v>ไม่ผ่าน</v>
      </c>
    </row>
    <row r="30" spans="1:13" s="1" customFormat="1" ht="17.25" customHeight="1" x14ac:dyDescent="0.45">
      <c r="A30" s="13">
        <v>26</v>
      </c>
      <c r="B30" s="52" t="s">
        <v>703</v>
      </c>
      <c r="C30" s="46" t="s">
        <v>50</v>
      </c>
      <c r="D30" s="46" t="s">
        <v>704</v>
      </c>
      <c r="E30" s="47" t="s">
        <v>705</v>
      </c>
      <c r="F30" s="13"/>
      <c r="G30" s="4"/>
      <c r="H30" s="4"/>
      <c r="I30" s="4"/>
      <c r="J30" s="4"/>
      <c r="K30" s="3">
        <f t="shared" si="1"/>
        <v>0</v>
      </c>
      <c r="L30" s="3" t="str">
        <f>IF(K30&lt;=3,"0",IF(K30&lt;=7,"1",IF(K30&lt;=11,"2",IF(K30&gt;=12,"3"))))</f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" customFormat="1" ht="17.25" customHeight="1" x14ac:dyDescent="0.45">
      <c r="A31" s="13">
        <v>27</v>
      </c>
      <c r="B31" s="52" t="s">
        <v>706</v>
      </c>
      <c r="C31" s="46" t="s">
        <v>50</v>
      </c>
      <c r="D31" s="46" t="s">
        <v>707</v>
      </c>
      <c r="E31" s="47" t="s">
        <v>708</v>
      </c>
      <c r="F31" s="13"/>
      <c r="G31" s="4"/>
      <c r="H31" s="4"/>
      <c r="I31" s="4"/>
      <c r="J31" s="4"/>
      <c r="K31" s="32">
        <f t="shared" si="1"/>
        <v>0</v>
      </c>
      <c r="L31" s="32" t="str">
        <f>IF(K31&lt;=0,"0",IF(K31&lt;=7,"1",IF(K31&lt;=10,"2",IF(K31&gt;=11,"3"))))</f>
        <v>0</v>
      </c>
      <c r="M31" s="32" t="str">
        <f>IF(K31&lt;=0,"ไม่ผ่าน",IF(K31&lt;=8,"ผ่าน",IF(K31&lt;=11,"ดี",IF(K31&gt;=12,"ดีเยี่ยม"))))</f>
        <v>ไม่ผ่าน</v>
      </c>
    </row>
    <row r="32" spans="1:13" s="1" customFormat="1" ht="17.25" customHeight="1" x14ac:dyDescent="0.45">
      <c r="A32" s="13">
        <v>28</v>
      </c>
      <c r="B32" s="52" t="s">
        <v>709</v>
      </c>
      <c r="C32" s="45" t="s">
        <v>50</v>
      </c>
      <c r="D32" s="46" t="s">
        <v>710</v>
      </c>
      <c r="E32" s="47" t="s">
        <v>711</v>
      </c>
      <c r="F32" s="4"/>
      <c r="G32" s="4"/>
      <c r="H32" s="4"/>
      <c r="I32" s="4"/>
      <c r="J32" s="4"/>
      <c r="K32" s="3">
        <f t="shared" si="1"/>
        <v>0</v>
      </c>
      <c r="L32" s="3" t="str">
        <f>IF(K32&lt;=3,"0",IF(K32&lt;=7,"1",IF(K32&lt;=11,"2",IF(K32&gt;=12,"3"))))</f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4" s="1" customFormat="1" ht="17.25" customHeight="1" x14ac:dyDescent="0.45">
      <c r="A33" s="13">
        <v>29</v>
      </c>
      <c r="B33" s="52" t="s">
        <v>712</v>
      </c>
      <c r="C33" s="45" t="s">
        <v>50</v>
      </c>
      <c r="D33" s="46" t="s">
        <v>713</v>
      </c>
      <c r="E33" s="47" t="s">
        <v>714</v>
      </c>
      <c r="F33" s="4"/>
      <c r="G33" s="4"/>
      <c r="H33" s="4"/>
      <c r="I33" s="4"/>
      <c r="J33" s="4"/>
      <c r="K33" s="32">
        <f t="shared" si="1"/>
        <v>0</v>
      </c>
      <c r="L33" s="32" t="str">
        <f>IF(K33&lt;=0,"0",IF(K33&lt;=7,"1",IF(K33&lt;=10,"2",IF(K33&gt;=11,"3"))))</f>
        <v>0</v>
      </c>
      <c r="M33" s="32" t="str">
        <f>IF(K33&lt;=0,"ไม่ผ่าน",IF(K33&lt;=8,"ผ่าน",IF(K33&lt;=11,"ดี",IF(K33&gt;=12,"ดีเยี่ยม"))))</f>
        <v>ไม่ผ่าน</v>
      </c>
    </row>
    <row r="34" spans="1:14" s="1" customFormat="1" ht="17.25" customHeight="1" x14ac:dyDescent="0.45">
      <c r="A34" s="13">
        <v>30</v>
      </c>
      <c r="B34" s="52" t="s">
        <v>715</v>
      </c>
      <c r="C34" s="45" t="s">
        <v>50</v>
      </c>
      <c r="D34" s="46" t="s">
        <v>716</v>
      </c>
      <c r="E34" s="47" t="s">
        <v>717</v>
      </c>
      <c r="F34" s="4"/>
      <c r="G34" s="4"/>
      <c r="H34" s="4"/>
      <c r="I34" s="4"/>
      <c r="J34" s="4"/>
      <c r="K34" s="3">
        <f t="shared" si="1"/>
        <v>0</v>
      </c>
      <c r="L34" s="3" t="str">
        <f>IF(K34&lt;=3,"0",IF(K34&lt;=7,"1",IF(K34&lt;=11,"2",IF(K34&gt;=12,"3"))))</f>
        <v>0</v>
      </c>
      <c r="M34" s="3" t="str">
        <f>IF(K34&lt;=3,"ไม่ผ่าน",IF(K34&lt;=7,"ผ่าน",IF(K34&lt;=11,"ดี",IF(K34&gt;=12,"ดีเยี่ยม"))))</f>
        <v>ไม่ผ่าน</v>
      </c>
    </row>
    <row r="35" spans="1:14" s="1" customFormat="1" ht="17.25" customHeight="1" x14ac:dyDescent="0.45">
      <c r="A35" s="13">
        <v>31</v>
      </c>
      <c r="B35" s="52" t="s">
        <v>718</v>
      </c>
      <c r="C35" s="45" t="s">
        <v>50</v>
      </c>
      <c r="D35" s="46" t="s">
        <v>719</v>
      </c>
      <c r="E35" s="47" t="s">
        <v>720</v>
      </c>
      <c r="F35" s="4"/>
      <c r="G35" s="4"/>
      <c r="H35" s="4"/>
      <c r="I35" s="4"/>
      <c r="J35" s="4"/>
      <c r="K35" s="32">
        <f t="shared" si="1"/>
        <v>0</v>
      </c>
      <c r="L35" s="32" t="str">
        <f>IF(K35&lt;=0,"0",IF(K35&lt;=7,"1",IF(K35&lt;=10,"2",IF(K35&gt;=11,"3"))))</f>
        <v>0</v>
      </c>
      <c r="M35" s="32" t="str">
        <f>IF(K35&lt;=0,"ไม่ผ่าน",IF(K35&lt;=8,"ผ่าน",IF(K35&lt;=11,"ดี",IF(K35&gt;=12,"ดีเยี่ยม"))))</f>
        <v>ไม่ผ่าน</v>
      </c>
    </row>
    <row r="36" spans="1:14" s="1" customFormat="1" ht="17.25" customHeight="1" x14ac:dyDescent="0.45">
      <c r="A36" s="13">
        <v>32</v>
      </c>
      <c r="B36" s="52" t="s">
        <v>721</v>
      </c>
      <c r="C36" s="45" t="s">
        <v>50</v>
      </c>
      <c r="D36" s="46" t="s">
        <v>618</v>
      </c>
      <c r="E36" s="47" t="s">
        <v>722</v>
      </c>
      <c r="F36" s="4"/>
      <c r="G36" s="4"/>
      <c r="H36" s="4"/>
      <c r="I36" s="4"/>
      <c r="J36" s="4"/>
      <c r="K36" s="3">
        <f t="shared" si="1"/>
        <v>0</v>
      </c>
      <c r="L36" s="3" t="str">
        <f>IF(K36&lt;=3,"0",IF(K36&lt;=7,"1",IF(K36&lt;=11,"2",IF(K36&gt;=12,"3"))))</f>
        <v>0</v>
      </c>
      <c r="M36" s="3" t="str">
        <f>IF(K36&lt;=3,"ไม่ผ่าน",IF(K36&lt;=7,"ผ่าน",IF(K36&lt;=11,"ดี",IF(K36&gt;=12,"ดีเยี่ยม"))))</f>
        <v>ไม่ผ่าน</v>
      </c>
    </row>
    <row r="37" spans="1:14" s="1" customFormat="1" ht="17.25" customHeight="1" x14ac:dyDescent="0.45">
      <c r="A37" s="13">
        <v>33</v>
      </c>
      <c r="B37" s="52" t="s">
        <v>723</v>
      </c>
      <c r="C37" s="45" t="s">
        <v>50</v>
      </c>
      <c r="D37" s="46" t="s">
        <v>314</v>
      </c>
      <c r="E37" s="47" t="s">
        <v>722</v>
      </c>
      <c r="F37" s="4"/>
      <c r="G37" s="4"/>
      <c r="H37" s="4"/>
      <c r="I37" s="4"/>
      <c r="J37" s="4"/>
      <c r="K37" s="32">
        <f t="shared" si="1"/>
        <v>0</v>
      </c>
      <c r="L37" s="32" t="str">
        <f>IF(K37&lt;=0,"0",IF(K37&lt;=7,"1",IF(K37&lt;=10,"2",IF(K37&gt;=11,"3"))))</f>
        <v>0</v>
      </c>
      <c r="M37" s="32" t="str">
        <f>IF(K37&lt;=0,"ไม่ผ่าน",IF(K37&lt;=8,"ผ่าน",IF(K37&lt;=11,"ดี",IF(K37&gt;=12,"ดีเยี่ยม"))))</f>
        <v>ไม่ผ่าน</v>
      </c>
    </row>
    <row r="38" spans="1:14" s="1" customFormat="1" ht="21" x14ac:dyDescent="0.45">
      <c r="C38" s="1" t="s">
        <v>2</v>
      </c>
      <c r="F38" s="5"/>
      <c r="G38" s="95">
        <f>COUNTIF(L5:L37,3)</f>
        <v>0</v>
      </c>
      <c r="H38" s="95">
        <f>COUNTIF(L5:L37,2)</f>
        <v>0</v>
      </c>
      <c r="I38" s="95">
        <f>COUNTIF(L5:L37,1)</f>
        <v>0</v>
      </c>
      <c r="J38" s="95">
        <f>COUNTIF(L5:L37,0)</f>
        <v>33</v>
      </c>
    </row>
    <row r="39" spans="1:14" s="1" customFormat="1" ht="21" x14ac:dyDescent="0.45">
      <c r="C39" s="1" t="s">
        <v>13</v>
      </c>
      <c r="F39" s="132">
        <f>(G38*100)/33</f>
        <v>0</v>
      </c>
      <c r="G39" s="132"/>
      <c r="H39" s="5"/>
      <c r="I39" s="5"/>
      <c r="J39" s="5"/>
      <c r="K39" s="5" t="s">
        <v>18</v>
      </c>
      <c r="M39" s="29">
        <f>(I38*100)/33</f>
        <v>0</v>
      </c>
      <c r="N39" s="29"/>
    </row>
    <row r="40" spans="1:14" s="1" customFormat="1" ht="21" x14ac:dyDescent="0.45">
      <c r="C40" s="1" t="s">
        <v>14</v>
      </c>
      <c r="F40" s="132">
        <f>(H38*100)/33</f>
        <v>0</v>
      </c>
      <c r="G40" s="132"/>
      <c r="H40" s="5"/>
      <c r="I40" s="5"/>
      <c r="J40" s="5"/>
      <c r="K40" s="5" t="s">
        <v>19</v>
      </c>
      <c r="M40" s="29">
        <f>(J38*100)/33</f>
        <v>100</v>
      </c>
      <c r="N40" s="29"/>
    </row>
    <row r="41" spans="1:14" s="1" customFormat="1" ht="21" x14ac:dyDescent="0.45">
      <c r="C41" s="1" t="s">
        <v>15</v>
      </c>
      <c r="F41" s="5"/>
      <c r="G41" s="5"/>
      <c r="H41" s="5"/>
      <c r="I41" s="5"/>
      <c r="J41" s="5"/>
      <c r="K41" s="1" t="s">
        <v>20</v>
      </c>
    </row>
    <row r="42" spans="1:14" s="1" customFormat="1" ht="21" x14ac:dyDescent="0.45">
      <c r="C42" s="1" t="s">
        <v>16</v>
      </c>
      <c r="F42" s="5"/>
      <c r="G42" s="5"/>
      <c r="H42" s="5"/>
      <c r="I42" s="5"/>
      <c r="J42" s="5"/>
      <c r="K42" s="1" t="s">
        <v>22</v>
      </c>
    </row>
    <row r="43" spans="1:14" s="1" customFormat="1" ht="21" x14ac:dyDescent="0.45">
      <c r="C43" s="1" t="s">
        <v>17</v>
      </c>
      <c r="F43" s="5"/>
      <c r="G43" s="5"/>
      <c r="H43" s="5"/>
      <c r="I43" s="5"/>
      <c r="J43" s="5"/>
      <c r="K43" s="1" t="s">
        <v>21</v>
      </c>
    </row>
  </sheetData>
  <mergeCells count="11">
    <mergeCell ref="L3:L4"/>
    <mergeCell ref="M3:M4"/>
    <mergeCell ref="F39:G39"/>
    <mergeCell ref="F40:G40"/>
    <mergeCell ref="E1:M1"/>
    <mergeCell ref="A2:M2"/>
    <mergeCell ref="A3:A4"/>
    <mergeCell ref="B3:B4"/>
    <mergeCell ref="F3:J3"/>
    <mergeCell ref="C3:E4"/>
    <mergeCell ref="K3:K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201</vt:lpstr>
      <vt:lpstr>202</vt:lpstr>
      <vt:lpstr>203</vt:lpstr>
      <vt:lpstr>204</vt:lpstr>
      <vt:lpstr>205</vt:lpstr>
      <vt:lpstr>206</vt:lpstr>
      <vt:lpstr>207</vt:lpstr>
      <vt:lpstr>208</vt:lpstr>
      <vt:lpstr>209</vt:lpstr>
      <vt:lpstr>210</vt:lpstr>
      <vt:lpstr>211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2020-10-26T02:18:59Z</dcterms:modified>
</cp:coreProperties>
</file>