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20" activeTab="8"/>
  </bookViews>
  <sheets>
    <sheet name="601" sheetId="4" r:id="rId1"/>
    <sheet name="602" sheetId="5" r:id="rId2"/>
    <sheet name="603" sheetId="6" r:id="rId3"/>
    <sheet name="604" sheetId="7" r:id="rId4"/>
    <sheet name="605" sheetId="8" r:id="rId5"/>
    <sheet name="606" sheetId="9" r:id="rId6"/>
    <sheet name="607" sheetId="10" r:id="rId7"/>
    <sheet name="608" sheetId="11" r:id="rId8"/>
    <sheet name="609" sheetId="12" r:id="rId9"/>
    <sheet name="610" sheetId="13" r:id="rId10"/>
    <sheet name="611" sheetId="14" r:id="rId11"/>
  </sheets>
  <calcPr calcId="152511"/>
</workbook>
</file>

<file path=xl/calcChain.xml><?xml version="1.0" encoding="utf-8"?>
<calcChain xmlns="http://schemas.openxmlformats.org/spreadsheetml/2006/main">
  <c r="M23" i="12" l="1"/>
  <c r="M22" i="12"/>
  <c r="F23" i="12"/>
  <c r="F22" i="12"/>
  <c r="K13" i="12"/>
  <c r="L13" i="12"/>
  <c r="M13" i="12"/>
  <c r="K14" i="12"/>
  <c r="L14" i="12"/>
  <c r="K15" i="12"/>
  <c r="L15" i="12"/>
  <c r="M15" i="12"/>
  <c r="K16" i="12"/>
  <c r="L16" i="12"/>
  <c r="M16" i="12"/>
  <c r="K17" i="12"/>
  <c r="L17" i="12"/>
  <c r="M17" i="12"/>
  <c r="K18" i="12"/>
  <c r="L18" i="12"/>
  <c r="M39" i="10"/>
  <c r="M38" i="10"/>
  <c r="E39" i="10"/>
  <c r="E38" i="10"/>
  <c r="M40" i="9"/>
  <c r="M39" i="9"/>
  <c r="E40" i="9"/>
  <c r="E39" i="9"/>
  <c r="F37" i="9"/>
  <c r="G37" i="9"/>
  <c r="H37" i="9"/>
  <c r="I37" i="9"/>
  <c r="K32" i="9"/>
  <c r="L32" i="9"/>
  <c r="M32" i="9"/>
  <c r="K33" i="9"/>
  <c r="L33" i="9"/>
  <c r="K34" i="9"/>
  <c r="L34" i="9"/>
  <c r="M34" i="9"/>
  <c r="K35" i="9"/>
  <c r="L35" i="9"/>
  <c r="M35" i="9"/>
  <c r="M37" i="8"/>
  <c r="M36" i="8"/>
  <c r="G37" i="8"/>
  <c r="G36" i="8"/>
  <c r="K31" i="8"/>
  <c r="L31" i="8"/>
  <c r="M31" i="8"/>
  <c r="K32" i="8"/>
  <c r="L32" i="8"/>
  <c r="M32" i="8"/>
  <c r="M31" i="7"/>
  <c r="M30" i="7"/>
  <c r="G31" i="7"/>
  <c r="G30" i="7"/>
  <c r="M43" i="6"/>
  <c r="M42" i="6"/>
  <c r="G43" i="6"/>
  <c r="G42" i="6"/>
  <c r="K35" i="6"/>
  <c r="L35" i="6"/>
  <c r="M35" i="6"/>
  <c r="K36" i="6"/>
  <c r="L36" i="6"/>
  <c r="K37" i="6"/>
  <c r="L37" i="6"/>
  <c r="M37" i="6"/>
  <c r="K38" i="6"/>
  <c r="L38" i="6"/>
  <c r="M38" i="6"/>
  <c r="K7" i="6"/>
  <c r="L7" i="6"/>
  <c r="M7" i="6"/>
  <c r="K8" i="6"/>
  <c r="L8" i="6"/>
  <c r="M8" i="6"/>
  <c r="K9" i="6"/>
  <c r="L9" i="6"/>
  <c r="M9" i="6"/>
  <c r="K10" i="6"/>
  <c r="L10" i="6"/>
  <c r="K11" i="6"/>
  <c r="L11" i="6"/>
  <c r="M11" i="6"/>
  <c r="K12" i="6"/>
  <c r="L12" i="6"/>
  <c r="M12" i="6"/>
  <c r="K13" i="6"/>
  <c r="L13" i="6"/>
  <c r="M13" i="6"/>
  <c r="K14" i="6"/>
  <c r="L14" i="6"/>
  <c r="K15" i="6"/>
  <c r="L15" i="6"/>
  <c r="M15" i="6"/>
  <c r="K16" i="6"/>
  <c r="L16" i="6"/>
  <c r="M16" i="6"/>
  <c r="K17" i="6"/>
  <c r="L17" i="6"/>
  <c r="M17" i="6"/>
  <c r="K18" i="6"/>
  <c r="L18" i="6"/>
  <c r="K19" i="6"/>
  <c r="L19" i="6"/>
  <c r="M19" i="6"/>
  <c r="K20" i="6"/>
  <c r="L20" i="6"/>
  <c r="M20" i="6"/>
  <c r="K21" i="6"/>
  <c r="L21" i="6"/>
  <c r="M21" i="6"/>
  <c r="K22" i="6"/>
  <c r="L22" i="6"/>
  <c r="K23" i="6"/>
  <c r="L23" i="6"/>
  <c r="M23" i="6"/>
  <c r="K24" i="6"/>
  <c r="L24" i="6"/>
  <c r="M24" i="6"/>
  <c r="K25" i="6"/>
  <c r="L25" i="6"/>
  <c r="M25" i="6"/>
  <c r="K26" i="6"/>
  <c r="L26" i="6"/>
  <c r="K27" i="6"/>
  <c r="L27" i="6"/>
  <c r="M27" i="6"/>
  <c r="K28" i="6"/>
  <c r="L28" i="6"/>
  <c r="M28" i="6"/>
  <c r="K29" i="6"/>
  <c r="L29" i="6"/>
  <c r="M29" i="6"/>
  <c r="K30" i="6"/>
  <c r="L30" i="6"/>
  <c r="M49" i="5"/>
  <c r="M48" i="5"/>
  <c r="G49" i="5"/>
  <c r="G48" i="5"/>
  <c r="K17" i="5"/>
  <c r="L17" i="5"/>
  <c r="M17" i="5"/>
  <c r="K18" i="5"/>
  <c r="L18" i="5"/>
  <c r="M18" i="5"/>
  <c r="K19" i="5"/>
  <c r="L19" i="5"/>
  <c r="M19" i="5"/>
  <c r="K20" i="5"/>
  <c r="L20" i="5"/>
  <c r="M20" i="5"/>
  <c r="K21" i="5"/>
  <c r="L21" i="5"/>
  <c r="M21" i="5"/>
  <c r="K22" i="5"/>
  <c r="L22" i="5"/>
  <c r="M22" i="5"/>
  <c r="K23" i="5"/>
  <c r="L23" i="5"/>
  <c r="M23" i="5"/>
  <c r="K24" i="5"/>
  <c r="L24" i="5"/>
  <c r="M24" i="5"/>
  <c r="K25" i="5"/>
  <c r="L25" i="5"/>
  <c r="M25" i="5"/>
  <c r="K26" i="5"/>
  <c r="L26" i="5"/>
  <c r="M26" i="5"/>
  <c r="K27" i="5"/>
  <c r="L27" i="5"/>
  <c r="M27" i="5"/>
  <c r="K28" i="5"/>
  <c r="L28" i="5"/>
  <c r="M28" i="5"/>
  <c r="K29" i="5"/>
  <c r="L29" i="5"/>
  <c r="M29" i="5"/>
  <c r="K30" i="5"/>
  <c r="L30" i="5"/>
  <c r="M30" i="5"/>
  <c r="K31" i="5"/>
  <c r="L31" i="5"/>
  <c r="M31" i="5"/>
  <c r="K32" i="5"/>
  <c r="L32" i="5"/>
  <c r="M32" i="5"/>
  <c r="K33" i="5"/>
  <c r="L33" i="5"/>
  <c r="M33" i="5"/>
  <c r="K34" i="5"/>
  <c r="L34" i="5"/>
  <c r="M34" i="5"/>
  <c r="M30" i="4"/>
  <c r="M29" i="4"/>
  <c r="G30" i="4"/>
  <c r="G29" i="4"/>
  <c r="K33" i="13"/>
  <c r="K32" i="13"/>
  <c r="E33" i="13"/>
  <c r="E32" i="13"/>
  <c r="G30" i="13"/>
  <c r="F30" i="13"/>
  <c r="E30" i="13"/>
  <c r="D30" i="13"/>
  <c r="M42" i="11"/>
  <c r="M41" i="11"/>
  <c r="E42" i="11"/>
  <c r="E41" i="11"/>
  <c r="I39" i="11"/>
  <c r="H39" i="11"/>
  <c r="G39" i="11"/>
  <c r="F39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29" i="14"/>
  <c r="L29" i="14"/>
  <c r="M29" i="14"/>
  <c r="K30" i="14"/>
  <c r="L30" i="14"/>
  <c r="M30" i="14"/>
  <c r="K31" i="14"/>
  <c r="L31" i="14"/>
  <c r="M31" i="14"/>
  <c r="K32" i="14"/>
  <c r="L32" i="14"/>
  <c r="M32" i="14"/>
  <c r="K33" i="14"/>
  <c r="L33" i="14"/>
  <c r="M33" i="14"/>
  <c r="K34" i="14"/>
  <c r="L34" i="14"/>
  <c r="M34" i="14"/>
  <c r="K35" i="14"/>
  <c r="L35" i="14"/>
  <c r="M35" i="14"/>
  <c r="K36" i="14"/>
  <c r="L36" i="14"/>
  <c r="M36" i="14"/>
  <c r="K37" i="14"/>
  <c r="L37" i="14"/>
  <c r="M37" i="14"/>
  <c r="K38" i="14"/>
  <c r="L38" i="14"/>
  <c r="M38" i="14"/>
  <c r="K39" i="14"/>
  <c r="L39" i="14"/>
  <c r="M39" i="14"/>
  <c r="K40" i="14"/>
  <c r="L40" i="14"/>
  <c r="M40" i="14"/>
  <c r="K16" i="14"/>
  <c r="L16" i="14"/>
  <c r="M16" i="14"/>
  <c r="K17" i="14"/>
  <c r="L17" i="14"/>
  <c r="M17" i="14"/>
  <c r="K18" i="14"/>
  <c r="L18" i="14"/>
  <c r="M18" i="14"/>
  <c r="K19" i="14"/>
  <c r="L19" i="14"/>
  <c r="M19" i="14"/>
  <c r="K20" i="14"/>
  <c r="L20" i="14"/>
  <c r="M20" i="14"/>
  <c r="K21" i="14"/>
  <c r="L21" i="14"/>
  <c r="M21" i="14"/>
  <c r="K22" i="14"/>
  <c r="L22" i="14"/>
  <c r="M22" i="14"/>
  <c r="K23" i="14"/>
  <c r="L23" i="14"/>
  <c r="M23" i="14"/>
  <c r="K24" i="14"/>
  <c r="L24" i="14"/>
  <c r="M24" i="14"/>
  <c r="K25" i="14"/>
  <c r="L25" i="14"/>
  <c r="M25" i="14"/>
  <c r="K26" i="14"/>
  <c r="L26" i="14"/>
  <c r="M26" i="14"/>
  <c r="K27" i="14"/>
  <c r="L27" i="14"/>
  <c r="M27" i="14"/>
  <c r="K28" i="14"/>
  <c r="L28" i="14"/>
  <c r="M28" i="14"/>
  <c r="K6" i="14"/>
  <c r="L6" i="14"/>
  <c r="M6" i="14"/>
  <c r="K7" i="14"/>
  <c r="L7" i="14"/>
  <c r="M7" i="14"/>
  <c r="K8" i="14"/>
  <c r="L8" i="14"/>
  <c r="M8" i="14"/>
  <c r="K9" i="14"/>
  <c r="L9" i="14"/>
  <c r="M9" i="14"/>
  <c r="K10" i="14"/>
  <c r="L10" i="14"/>
  <c r="M10" i="14"/>
  <c r="K11" i="14"/>
  <c r="L11" i="14"/>
  <c r="M11" i="14"/>
  <c r="K12" i="14"/>
  <c r="L12" i="14"/>
  <c r="M12" i="14"/>
  <c r="K13" i="14"/>
  <c r="L13" i="14"/>
  <c r="M13" i="14"/>
  <c r="K14" i="14"/>
  <c r="L14" i="14"/>
  <c r="M14" i="14"/>
  <c r="K15" i="14"/>
  <c r="L15" i="14"/>
  <c r="M15" i="14"/>
  <c r="L5" i="14"/>
  <c r="K5" i="14"/>
  <c r="M5" i="14"/>
  <c r="I28" i="13"/>
  <c r="J28" i="13"/>
  <c r="K28" i="13"/>
  <c r="I29" i="13"/>
  <c r="J29" i="13"/>
  <c r="K29" i="13"/>
  <c r="I16" i="13"/>
  <c r="J16" i="13"/>
  <c r="K16" i="13"/>
  <c r="I17" i="13"/>
  <c r="J17" i="13"/>
  <c r="K17" i="13"/>
  <c r="I18" i="13"/>
  <c r="J18" i="13"/>
  <c r="K18" i="13"/>
  <c r="I19" i="13"/>
  <c r="J19" i="13"/>
  <c r="K19" i="13"/>
  <c r="I20" i="13"/>
  <c r="J20" i="13"/>
  <c r="K20" i="13"/>
  <c r="I21" i="13"/>
  <c r="J21" i="13"/>
  <c r="K21" i="13"/>
  <c r="I22" i="13"/>
  <c r="J22" i="13"/>
  <c r="K22" i="13"/>
  <c r="I23" i="13"/>
  <c r="J23" i="13"/>
  <c r="K23" i="13"/>
  <c r="I24" i="13"/>
  <c r="J24" i="13"/>
  <c r="K24" i="13"/>
  <c r="I25" i="13"/>
  <c r="J25" i="13"/>
  <c r="K25" i="13"/>
  <c r="I26" i="13"/>
  <c r="J26" i="13"/>
  <c r="K26" i="13"/>
  <c r="I27" i="13"/>
  <c r="J27" i="13"/>
  <c r="K27" i="13"/>
  <c r="I6" i="13"/>
  <c r="J6" i="13"/>
  <c r="K6" i="13"/>
  <c r="I7" i="13"/>
  <c r="J7" i="13"/>
  <c r="K7" i="13"/>
  <c r="I8" i="13"/>
  <c r="J8" i="13"/>
  <c r="K8" i="13"/>
  <c r="I9" i="13"/>
  <c r="J9" i="13"/>
  <c r="K9" i="13"/>
  <c r="I10" i="13"/>
  <c r="J10" i="13"/>
  <c r="K10" i="13"/>
  <c r="I11" i="13"/>
  <c r="J11" i="13"/>
  <c r="K11" i="13"/>
  <c r="I12" i="13"/>
  <c r="J12" i="13"/>
  <c r="K12" i="13"/>
  <c r="I13" i="13"/>
  <c r="J13" i="13"/>
  <c r="K13" i="13"/>
  <c r="I14" i="13"/>
  <c r="J14" i="13"/>
  <c r="K14" i="13"/>
  <c r="I15" i="13"/>
  <c r="J15" i="13"/>
  <c r="K15" i="13"/>
  <c r="J5" i="13"/>
  <c r="I5" i="13"/>
  <c r="K5" i="13"/>
  <c r="K6" i="12"/>
  <c r="L6" i="12"/>
  <c r="M6" i="12"/>
  <c r="K7" i="12"/>
  <c r="L7" i="12"/>
  <c r="M7" i="12"/>
  <c r="K8" i="12"/>
  <c r="L8" i="12"/>
  <c r="M8" i="12"/>
  <c r="K9" i="12"/>
  <c r="L9" i="12"/>
  <c r="K10" i="12"/>
  <c r="L10" i="12"/>
  <c r="M10" i="12"/>
  <c r="K11" i="12"/>
  <c r="L11" i="12"/>
  <c r="M11" i="12"/>
  <c r="K12" i="12"/>
  <c r="L12" i="12"/>
  <c r="M12" i="12"/>
  <c r="K5" i="12"/>
  <c r="L5" i="12"/>
  <c r="K28" i="11"/>
  <c r="L28" i="11"/>
  <c r="M28" i="11"/>
  <c r="K29" i="11"/>
  <c r="L29" i="11"/>
  <c r="K30" i="11"/>
  <c r="L30" i="11"/>
  <c r="M30" i="11"/>
  <c r="K31" i="11"/>
  <c r="L31" i="11"/>
  <c r="M31" i="11"/>
  <c r="K38" i="11"/>
  <c r="L38" i="11"/>
  <c r="M38" i="11"/>
  <c r="K17" i="11"/>
  <c r="L17" i="11"/>
  <c r="M17" i="11"/>
  <c r="K18" i="11"/>
  <c r="L18" i="11"/>
  <c r="M18" i="11"/>
  <c r="K19" i="11"/>
  <c r="L19" i="11"/>
  <c r="M19" i="11"/>
  <c r="K20" i="11"/>
  <c r="L20" i="11"/>
  <c r="K21" i="11"/>
  <c r="L21" i="11"/>
  <c r="M21" i="11"/>
  <c r="K22" i="11"/>
  <c r="L22" i="11"/>
  <c r="M22" i="11"/>
  <c r="K23" i="11"/>
  <c r="L23" i="11"/>
  <c r="M23" i="11"/>
  <c r="K24" i="11"/>
  <c r="L24" i="11"/>
  <c r="K25" i="11"/>
  <c r="L25" i="11"/>
  <c r="M25" i="11"/>
  <c r="K26" i="11"/>
  <c r="L26" i="11"/>
  <c r="M26" i="11"/>
  <c r="K27" i="11"/>
  <c r="L27" i="11"/>
  <c r="M27" i="11"/>
  <c r="K6" i="11"/>
  <c r="L6" i="11"/>
  <c r="M6" i="11"/>
  <c r="K7" i="11"/>
  <c r="L7" i="11"/>
  <c r="M7" i="11"/>
  <c r="K8" i="11"/>
  <c r="L8" i="11"/>
  <c r="M8" i="11"/>
  <c r="K9" i="11"/>
  <c r="L9" i="11"/>
  <c r="K10" i="11"/>
  <c r="L10" i="11"/>
  <c r="M10" i="11"/>
  <c r="K11" i="11"/>
  <c r="L11" i="11"/>
  <c r="M11" i="11"/>
  <c r="K12" i="11"/>
  <c r="L12" i="11"/>
  <c r="M12" i="11"/>
  <c r="K13" i="11"/>
  <c r="L13" i="11"/>
  <c r="K14" i="11"/>
  <c r="L14" i="11"/>
  <c r="M14" i="11"/>
  <c r="K15" i="11"/>
  <c r="L15" i="11"/>
  <c r="M15" i="11"/>
  <c r="K16" i="11"/>
  <c r="L16" i="11"/>
  <c r="M16" i="11"/>
  <c r="L5" i="11"/>
  <c r="K5" i="11"/>
  <c r="M5" i="11"/>
  <c r="K33" i="10"/>
  <c r="L33" i="10"/>
  <c r="M33" i="10"/>
  <c r="K34" i="10"/>
  <c r="L34" i="10"/>
  <c r="M34" i="10"/>
  <c r="K19" i="10"/>
  <c r="L19" i="10"/>
  <c r="M19" i="10"/>
  <c r="K20" i="10"/>
  <c r="L20" i="10"/>
  <c r="M20" i="10"/>
  <c r="K21" i="10"/>
  <c r="L21" i="10"/>
  <c r="M21" i="10"/>
  <c r="K22" i="10"/>
  <c r="L22" i="10"/>
  <c r="M22" i="10"/>
  <c r="K23" i="10"/>
  <c r="L23" i="10"/>
  <c r="M23" i="10"/>
  <c r="K24" i="10"/>
  <c r="L24" i="10"/>
  <c r="M24" i="10"/>
  <c r="K25" i="10"/>
  <c r="L25" i="10"/>
  <c r="M25" i="10"/>
  <c r="K26" i="10"/>
  <c r="L26" i="10"/>
  <c r="M26" i="10"/>
  <c r="K27" i="10"/>
  <c r="L27" i="10"/>
  <c r="M27" i="10"/>
  <c r="K28" i="10"/>
  <c r="L28" i="10"/>
  <c r="M28" i="10"/>
  <c r="K29" i="10"/>
  <c r="L29" i="10"/>
  <c r="M29" i="10"/>
  <c r="K30" i="10"/>
  <c r="L30" i="10"/>
  <c r="M30" i="10"/>
  <c r="K31" i="10"/>
  <c r="L31" i="10"/>
  <c r="M31" i="10"/>
  <c r="K32" i="10"/>
  <c r="L32" i="10"/>
  <c r="M32" i="10"/>
  <c r="K6" i="10"/>
  <c r="L6" i="10"/>
  <c r="M6" i="10"/>
  <c r="K7" i="10"/>
  <c r="L7" i="10"/>
  <c r="M7" i="10"/>
  <c r="K8" i="10"/>
  <c r="L8" i="10"/>
  <c r="M8" i="10"/>
  <c r="K9" i="10"/>
  <c r="L9" i="10"/>
  <c r="M9" i="10"/>
  <c r="K10" i="10"/>
  <c r="L10" i="10"/>
  <c r="M10" i="10"/>
  <c r="K11" i="10"/>
  <c r="L11" i="10"/>
  <c r="M11" i="10"/>
  <c r="K12" i="10"/>
  <c r="L12" i="10"/>
  <c r="M12" i="10"/>
  <c r="K13" i="10"/>
  <c r="L13" i="10"/>
  <c r="M13" i="10"/>
  <c r="K14" i="10"/>
  <c r="L14" i="10"/>
  <c r="M14" i="10"/>
  <c r="K15" i="10"/>
  <c r="L15" i="10"/>
  <c r="M15" i="10"/>
  <c r="K16" i="10"/>
  <c r="L16" i="10"/>
  <c r="M16" i="10"/>
  <c r="K17" i="10"/>
  <c r="L17" i="10"/>
  <c r="M17" i="10"/>
  <c r="K18" i="10"/>
  <c r="L18" i="10"/>
  <c r="M18" i="10"/>
  <c r="K5" i="10"/>
  <c r="L5" i="10"/>
  <c r="K18" i="9"/>
  <c r="L18" i="9"/>
  <c r="M18" i="9"/>
  <c r="K19" i="9"/>
  <c r="L19" i="9"/>
  <c r="K20" i="9"/>
  <c r="L20" i="9"/>
  <c r="M20" i="9"/>
  <c r="K21" i="9"/>
  <c r="L21" i="9"/>
  <c r="K22" i="9"/>
  <c r="L22" i="9"/>
  <c r="K23" i="9"/>
  <c r="L23" i="9"/>
  <c r="M23" i="9"/>
  <c r="K24" i="9"/>
  <c r="L24" i="9"/>
  <c r="M24" i="9"/>
  <c r="K25" i="9"/>
  <c r="L25" i="9"/>
  <c r="K26" i="9"/>
  <c r="L26" i="9"/>
  <c r="M26" i="9"/>
  <c r="K27" i="9"/>
  <c r="L27" i="9"/>
  <c r="K28" i="9"/>
  <c r="L28" i="9"/>
  <c r="M28" i="9"/>
  <c r="K29" i="9"/>
  <c r="L29" i="9"/>
  <c r="K30" i="9"/>
  <c r="L30" i="9"/>
  <c r="K31" i="9"/>
  <c r="L31" i="9"/>
  <c r="M31" i="9"/>
  <c r="K6" i="9"/>
  <c r="L6" i="9"/>
  <c r="M6" i="9"/>
  <c r="K7" i="9"/>
  <c r="L7" i="9"/>
  <c r="K8" i="9"/>
  <c r="L8" i="9"/>
  <c r="M8" i="9"/>
  <c r="K9" i="9"/>
  <c r="L9" i="9"/>
  <c r="K10" i="9"/>
  <c r="L10" i="9"/>
  <c r="M10" i="9"/>
  <c r="K11" i="9"/>
  <c r="L11" i="9"/>
  <c r="K12" i="9"/>
  <c r="L12" i="9"/>
  <c r="K13" i="9"/>
  <c r="L13" i="9"/>
  <c r="M13" i="9"/>
  <c r="K14" i="9"/>
  <c r="L14" i="9"/>
  <c r="M14" i="9"/>
  <c r="K15" i="9"/>
  <c r="L15" i="9"/>
  <c r="K16" i="9"/>
  <c r="L16" i="9"/>
  <c r="M16" i="9"/>
  <c r="K17" i="9"/>
  <c r="L17" i="9"/>
  <c r="K5" i="9"/>
  <c r="M5" i="9"/>
  <c r="K19" i="8"/>
  <c r="L19" i="8"/>
  <c r="M19" i="8"/>
  <c r="K20" i="8"/>
  <c r="L20" i="8"/>
  <c r="K21" i="8"/>
  <c r="L21" i="8"/>
  <c r="M21" i="8"/>
  <c r="K22" i="8"/>
  <c r="L22" i="8"/>
  <c r="M22" i="8"/>
  <c r="K23" i="8"/>
  <c r="L23" i="8"/>
  <c r="M23" i="8"/>
  <c r="K24" i="8"/>
  <c r="L24" i="8"/>
  <c r="K25" i="8"/>
  <c r="L25" i="8"/>
  <c r="M25" i="8"/>
  <c r="K26" i="8"/>
  <c r="L26" i="8"/>
  <c r="M26" i="8"/>
  <c r="K27" i="8"/>
  <c r="L27" i="8"/>
  <c r="M27" i="8"/>
  <c r="K28" i="8"/>
  <c r="L28" i="8"/>
  <c r="K29" i="8"/>
  <c r="L29" i="8"/>
  <c r="M29" i="8"/>
  <c r="K30" i="8"/>
  <c r="L30" i="8"/>
  <c r="M30" i="8"/>
  <c r="K6" i="8"/>
  <c r="L6" i="8"/>
  <c r="M6" i="8"/>
  <c r="K7" i="8"/>
  <c r="L7" i="8"/>
  <c r="M7" i="8"/>
  <c r="K8" i="8"/>
  <c r="L8" i="8"/>
  <c r="M8" i="8"/>
  <c r="K9" i="8"/>
  <c r="L9" i="8"/>
  <c r="K10" i="8"/>
  <c r="L10" i="8"/>
  <c r="M10" i="8"/>
  <c r="K11" i="8"/>
  <c r="L11" i="8"/>
  <c r="M11" i="8"/>
  <c r="K12" i="8"/>
  <c r="L12" i="8"/>
  <c r="M12" i="8"/>
  <c r="K13" i="8"/>
  <c r="L13" i="8"/>
  <c r="K14" i="8"/>
  <c r="L14" i="8"/>
  <c r="M14" i="8"/>
  <c r="K15" i="8"/>
  <c r="L15" i="8"/>
  <c r="M15" i="8"/>
  <c r="K16" i="8"/>
  <c r="L16" i="8"/>
  <c r="M16" i="8"/>
  <c r="K17" i="8"/>
  <c r="L17" i="8"/>
  <c r="K18" i="8"/>
  <c r="L18" i="8"/>
  <c r="M18" i="8"/>
  <c r="K5" i="8"/>
  <c r="M5" i="8"/>
  <c r="K20" i="7"/>
  <c r="L20" i="7"/>
  <c r="K21" i="7"/>
  <c r="L21" i="7"/>
  <c r="K22" i="7"/>
  <c r="L22" i="7"/>
  <c r="M22" i="7"/>
  <c r="K23" i="7"/>
  <c r="L23" i="7"/>
  <c r="K24" i="7"/>
  <c r="L24" i="7"/>
  <c r="K25" i="7"/>
  <c r="L25" i="7"/>
  <c r="K26" i="7"/>
  <c r="L26" i="7"/>
  <c r="M26" i="7"/>
  <c r="K6" i="7"/>
  <c r="L6" i="7"/>
  <c r="K7" i="7"/>
  <c r="L7" i="7"/>
  <c r="K8" i="7"/>
  <c r="L8" i="7"/>
  <c r="K9" i="7"/>
  <c r="L9" i="7"/>
  <c r="M9" i="7"/>
  <c r="K10" i="7"/>
  <c r="L10" i="7"/>
  <c r="K11" i="7"/>
  <c r="L11" i="7"/>
  <c r="K12" i="7"/>
  <c r="L12" i="7"/>
  <c r="K13" i="7"/>
  <c r="L13" i="7"/>
  <c r="M13" i="7"/>
  <c r="K14" i="7"/>
  <c r="L14" i="7"/>
  <c r="K15" i="7"/>
  <c r="L15" i="7"/>
  <c r="K16" i="7"/>
  <c r="L16" i="7"/>
  <c r="K17" i="7"/>
  <c r="L17" i="7"/>
  <c r="M17" i="7"/>
  <c r="K18" i="7"/>
  <c r="L18" i="7"/>
  <c r="K19" i="7"/>
  <c r="L19" i="7"/>
  <c r="K5" i="7"/>
  <c r="M5" i="7"/>
  <c r="K6" i="6"/>
  <c r="L6" i="6"/>
  <c r="M6" i="6"/>
  <c r="K31" i="6"/>
  <c r="L31" i="6"/>
  <c r="K32" i="6"/>
  <c r="L32" i="6"/>
  <c r="M32" i="6"/>
  <c r="K33" i="6"/>
  <c r="L33" i="6"/>
  <c r="M33" i="6"/>
  <c r="K34" i="6"/>
  <c r="L34" i="6"/>
  <c r="M34" i="6"/>
  <c r="L5" i="6"/>
  <c r="K5" i="6"/>
  <c r="M5" i="6"/>
  <c r="K43" i="5"/>
  <c r="L43" i="5"/>
  <c r="M43" i="5"/>
  <c r="K44" i="5"/>
  <c r="L44" i="5"/>
  <c r="K15" i="5"/>
  <c r="L15" i="5"/>
  <c r="K16" i="5"/>
  <c r="L16" i="5"/>
  <c r="K35" i="5"/>
  <c r="L35" i="5"/>
  <c r="K36" i="5"/>
  <c r="L36" i="5"/>
  <c r="K37" i="5"/>
  <c r="L37" i="5"/>
  <c r="K38" i="5"/>
  <c r="L38" i="5"/>
  <c r="M38" i="5"/>
  <c r="K39" i="5"/>
  <c r="L39" i="5"/>
  <c r="K40" i="5"/>
  <c r="L40" i="5"/>
  <c r="K41" i="5"/>
  <c r="L41" i="5"/>
  <c r="K42" i="5"/>
  <c r="L42" i="5"/>
  <c r="M42" i="5"/>
  <c r="K6" i="5"/>
  <c r="L6" i="5"/>
  <c r="M6" i="5"/>
  <c r="K7" i="5"/>
  <c r="L7" i="5"/>
  <c r="M7" i="5"/>
  <c r="K8" i="5"/>
  <c r="L8" i="5"/>
  <c r="M8" i="5"/>
  <c r="K9" i="5"/>
  <c r="L9" i="5"/>
  <c r="K10" i="5"/>
  <c r="L10" i="5"/>
  <c r="M10" i="5"/>
  <c r="K11" i="5"/>
  <c r="L11" i="5"/>
  <c r="M11" i="5"/>
  <c r="K12" i="5"/>
  <c r="L12" i="5"/>
  <c r="M12" i="5"/>
  <c r="K13" i="5"/>
  <c r="L13" i="5"/>
  <c r="K14" i="5"/>
  <c r="L14" i="5"/>
  <c r="M14" i="5"/>
  <c r="K5" i="5"/>
  <c r="M5" i="5"/>
  <c r="K14" i="4"/>
  <c r="L14" i="4"/>
  <c r="K15" i="4"/>
  <c r="L15" i="4"/>
  <c r="M15" i="4"/>
  <c r="K16" i="4"/>
  <c r="L16" i="4"/>
  <c r="M16" i="4"/>
  <c r="K17" i="4"/>
  <c r="L17" i="4"/>
  <c r="K18" i="4"/>
  <c r="L18" i="4"/>
  <c r="M18" i="4"/>
  <c r="K19" i="4"/>
  <c r="L19" i="4"/>
  <c r="M19" i="4"/>
  <c r="K20" i="4"/>
  <c r="L20" i="4"/>
  <c r="M20" i="4"/>
  <c r="K21" i="4"/>
  <c r="L21" i="4"/>
  <c r="K22" i="4"/>
  <c r="L22" i="4"/>
  <c r="M22" i="4"/>
  <c r="K23" i="4"/>
  <c r="L23" i="4"/>
  <c r="M23" i="4"/>
  <c r="K24" i="4"/>
  <c r="L24" i="4"/>
  <c r="M24" i="4"/>
  <c r="K25" i="4"/>
  <c r="L2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5" i="4"/>
  <c r="M5" i="4"/>
  <c r="M9" i="12"/>
  <c r="M13" i="11"/>
  <c r="M9" i="11"/>
  <c r="M24" i="11"/>
  <c r="M20" i="11"/>
  <c r="M29" i="11"/>
  <c r="M15" i="9"/>
  <c r="M11" i="9"/>
  <c r="M7" i="9"/>
  <c r="M29" i="9"/>
  <c r="M25" i="9"/>
  <c r="M21" i="9"/>
  <c r="L5" i="8"/>
  <c r="M17" i="8"/>
  <c r="M13" i="8"/>
  <c r="M9" i="8"/>
  <c r="M28" i="8"/>
  <c r="M24" i="8"/>
  <c r="M20" i="8"/>
  <c r="M19" i="7"/>
  <c r="M16" i="7"/>
  <c r="M12" i="7"/>
  <c r="M11" i="7"/>
  <c r="M8" i="7"/>
  <c r="M25" i="7"/>
  <c r="M24" i="7"/>
  <c r="M21" i="7"/>
  <c r="L5" i="7"/>
  <c r="H28" i="7"/>
  <c r="M18" i="7"/>
  <c r="M14" i="7"/>
  <c r="M10" i="7"/>
  <c r="M6" i="7"/>
  <c r="M23" i="7"/>
  <c r="M31" i="6"/>
  <c r="M41" i="5"/>
  <c r="M40" i="5"/>
  <c r="M37" i="5"/>
  <c r="M36" i="5"/>
  <c r="M16" i="5"/>
  <c r="M15" i="5"/>
  <c r="L5" i="4"/>
  <c r="I27" i="4"/>
  <c r="M8" i="4"/>
  <c r="M10" i="4"/>
  <c r="M6" i="4"/>
  <c r="M9" i="4"/>
  <c r="M25" i="4"/>
  <c r="M21" i="4"/>
  <c r="M17" i="4"/>
  <c r="L5" i="5"/>
  <c r="M13" i="5"/>
  <c r="M9" i="5"/>
  <c r="M39" i="5"/>
  <c r="M35" i="5"/>
  <c r="M44" i="5"/>
  <c r="M5" i="12"/>
  <c r="M18" i="12"/>
  <c r="M14" i="12"/>
  <c r="H20" i="12"/>
  <c r="I20" i="12"/>
  <c r="F20" i="12"/>
  <c r="E22" i="12"/>
  <c r="G20" i="12"/>
  <c r="E23" i="12"/>
  <c r="I36" i="10"/>
  <c r="H36" i="10"/>
  <c r="F36" i="10"/>
  <c r="M5" i="10"/>
  <c r="G36" i="10"/>
  <c r="L5" i="9"/>
  <c r="M17" i="9"/>
  <c r="M12" i="9"/>
  <c r="M9" i="9"/>
  <c r="M30" i="9"/>
  <c r="M27" i="9"/>
  <c r="M22" i="9"/>
  <c r="M19" i="9"/>
  <c r="M33" i="9"/>
  <c r="I34" i="8"/>
  <c r="G34" i="8"/>
  <c r="H34" i="8"/>
  <c r="F34" i="8"/>
  <c r="G28" i="7"/>
  <c r="I28" i="7"/>
  <c r="M20" i="7"/>
  <c r="M7" i="7"/>
  <c r="M15" i="7"/>
  <c r="F28" i="7"/>
  <c r="M30" i="6"/>
  <c r="M26" i="6"/>
  <c r="M22" i="6"/>
  <c r="M18" i="6"/>
  <c r="M14" i="6"/>
  <c r="M10" i="6"/>
  <c r="M36" i="6"/>
  <c r="I40" i="6"/>
  <c r="G40" i="6"/>
  <c r="H40" i="6"/>
  <c r="F40" i="6"/>
  <c r="H46" i="5"/>
  <c r="F46" i="5"/>
  <c r="I46" i="5"/>
  <c r="G46" i="5"/>
  <c r="M14" i="4"/>
  <c r="M13" i="4"/>
  <c r="M7" i="4"/>
  <c r="M11" i="4"/>
  <c r="M12" i="4"/>
  <c r="F27" i="4"/>
  <c r="H27" i="4"/>
  <c r="G27" i="4"/>
</calcChain>
</file>

<file path=xl/sharedStrings.xml><?xml version="1.0" encoding="utf-8"?>
<sst xmlns="http://schemas.openxmlformats.org/spreadsheetml/2006/main" count="550" uniqueCount="307">
  <si>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</si>
  <si>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</si>
  <si>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</si>
  <si>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</si>
  <si>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</si>
  <si>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</si>
  <si>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</si>
  <si>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</si>
  <si>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</si>
  <si>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</si>
  <si>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</si>
  <si>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</si>
  <si>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</si>
  <si>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</si>
  <si>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</si>
  <si>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</si>
  <si>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</si>
  <si>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</si>
  <si>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</si>
  <si>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</si>
  <si>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</si>
  <si>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</si>
  <si>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>ระดับชันมัธยมศึกษาปีที่ 6/11  ปีการศึกษา 2560</t>
  </si>
  <si>
    <t xml:space="preserve">      (นายเทพรังสรรค์  สุวรรณโท)</t>
  </si>
  <si>
    <t>ระดับชันมัธยมศึกษาปีที่ 6/10  ปีการศึกษา 2561</t>
  </si>
  <si>
    <t>ระดับชันมัธยมศึกษาปีที่ 6/1  ปีการศึกษา 2562</t>
  </si>
  <si>
    <t>ระดับชันมัธยมศึกษาปีที่ 6/2  ปีการศึกษา 2562</t>
  </si>
  <si>
    <t>ระดับชันมัธยมศึกษาปีที่ 6/3  ปีการศึกษา 2562</t>
  </si>
  <si>
    <t>ระดับชันมัธยมศึกษาปีที่ 6/6  ปีการศึกษา 2562</t>
  </si>
  <si>
    <t>ระดับชันมัธยมศึกษาปีที่ 6/7  ปีการศึกษา 2562</t>
  </si>
  <si>
    <t>ระดับชันมัธยมศึกษาปีที่ 6/8  ปีการศึกษา 2562</t>
  </si>
  <si>
    <t>นายจุลานนท์          ผานัด</t>
  </si>
  <si>
    <t>นายศรัณย์              ศรีรัตนพันธ์</t>
  </si>
  <si>
    <t>นางสาวกษวรรณ      น้อยสุพรรณ</t>
  </si>
  <si>
    <t>นางสาวภัทรวดี        บัวบุญนำ</t>
  </si>
  <si>
    <t>นาสาวศุภรัตน์          หารสำโรง</t>
  </si>
  <si>
    <t>นางสาวสุนิสา          นามสำโรง</t>
  </si>
  <si>
    <t>นางสาวรสสุคนธ์       วงษ์คำ</t>
  </si>
  <si>
    <t>นางสาวอรวรรณ        จันทร์คูเมือง</t>
  </si>
  <si>
    <t>นางสาวเพ็ญศิริ          จำเนียรพืช</t>
  </si>
  <si>
    <t>นางสาวหัสลักษณ์       อำศรี</t>
  </si>
  <si>
    <t>นางสาวเบญจวรรณ     อยู่เย็น</t>
  </si>
  <si>
    <t>นางสาวดวงฤทัย         ศุภศร</t>
  </si>
  <si>
    <t>นางสาวเดือนเพ็ญ       นันทไสย์</t>
  </si>
  <si>
    <t>นางสาวพัชราภรณ์    ตาสระคู</t>
  </si>
  <si>
    <t>นางสาวสายทอง       หัวหนองหาร</t>
  </si>
  <si>
    <t>นางสาวสุนันทา        ถือมาลา</t>
  </si>
  <si>
    <t>นางสาวมัณฑนา      หมายสิงห์</t>
  </si>
  <si>
    <t>นางสาวรสรินทร์       จันทอินทร์</t>
  </si>
  <si>
    <t>นาสาวพิชาพร          ในเวียง</t>
  </si>
  <si>
    <t>นางสาวธนพร           ดีพลงาม</t>
  </si>
  <si>
    <t>นางสาวสุทธิลักษณ์    ขันสระคู</t>
  </si>
  <si>
    <t>นายไพบูลย์            บุตรวิชัย</t>
  </si>
  <si>
    <t>นายนิกร                สุจิตโต</t>
  </si>
  <si>
    <t>นายศิลปะชัย           นามโน</t>
  </si>
  <si>
    <t>นายเอนก              สิงห์บุตรา</t>
  </si>
  <si>
    <t>นายปิยวัช              ดีสุวรรณ์</t>
  </si>
  <si>
    <t>นายปิยวัตร             นาเมือง</t>
  </si>
  <si>
    <t>นายวีรยุทธ             สงภักดี</t>
  </si>
  <si>
    <t>นายวันชัย              พลสันต์</t>
  </si>
  <si>
    <t>นายธงชัย               ศรีทัพไทย</t>
  </si>
  <si>
    <t>นายธีรภัทร            หลงภูงา</t>
  </si>
  <si>
    <t>นายชินวัฒน์          จำปา</t>
  </si>
  <si>
    <t>นางสาวอัญชิษฐา      แถวโสภา</t>
  </si>
  <si>
    <t>นางสาวอนุชศยา      พลสระคู</t>
  </si>
  <si>
    <t>นางสาวสุชานันท์       พรหมบุตร</t>
  </si>
  <si>
    <t>นางสาวสาริณี          เส็งตากแดด</t>
  </si>
  <si>
    <t>นางสาวสุวิมล          เห็นสม</t>
  </si>
  <si>
    <t>นางสาวกิตติยา         สุดตา</t>
  </si>
  <si>
    <t>นางสาวธัญชนก        วาหา</t>
  </si>
  <si>
    <t>นางสาววรรณษา       แก้วคำไสย์</t>
  </si>
  <si>
    <t>นางสาวเสาวนีย์        จอกทอง</t>
  </si>
  <si>
    <t>นางสาวณัฐวดี         รัตนสิงห์</t>
  </si>
  <si>
    <t>นางสาวปิยะภรณ์      ทองดี</t>
  </si>
  <si>
    <t>นางสาววรรณิภา       เลิศพันธ์</t>
  </si>
  <si>
    <t>นางสาวเปรมสินี       คันทัพไทย</t>
  </si>
  <si>
    <t>นางสาวอิศราพร       ตันหงาย</t>
  </si>
  <si>
    <t>นางสาวศิริลักษณ์      ศรีแสงสว่าง</t>
  </si>
  <si>
    <t>นางสาวอุษาวดี         สร้อยสองชั้น</t>
  </si>
  <si>
    <t>ธันชนก</t>
  </si>
  <si>
    <t>วาหา</t>
  </si>
  <si>
    <t>นางสาวสุภิญญา       นนทะบุตร</t>
  </si>
  <si>
    <t>นางสาวสาริศา          สุขไสว</t>
  </si>
  <si>
    <t>นางสาวพัชรา           ดีพลงาม</t>
  </si>
  <si>
    <t>นางสาวภัคจิรา       ศรีหนองหว้า</t>
  </si>
  <si>
    <t>นางสาววชิรญาณ์     อาสายุทธ</t>
  </si>
  <si>
    <t>นางสาวสุดารัตน์        เชิงหอม</t>
  </si>
  <si>
    <t>นางสาวฐนิชา          ครพรม</t>
  </si>
  <si>
    <t>นางสาวทานตะวัน      จำนง</t>
  </si>
  <si>
    <t>นางสาวสุนิสา          มายา</t>
  </si>
  <si>
    <t xml:space="preserve">นางสาวสุดารัตน์       บ่อคุ้ม </t>
  </si>
  <si>
    <t>นางสาวสุจิตรา         ศรีภูงา</t>
  </si>
  <si>
    <t>นางสาวพลอยนภา     มะลิวรรณ์</t>
  </si>
  <si>
    <t>นางสาวณิตรา         แสนโพนงาม</t>
  </si>
  <si>
    <t>นายจิรวัฒน์          พลอาษา</t>
  </si>
  <si>
    <t>นายธนายุทธ         ศรีน้ำคำ</t>
  </si>
  <si>
    <t>นายพงษ์ศกร          เหลียมใส</t>
  </si>
  <si>
    <t>นายสิทธิพล         คล้ายหนองสรวง</t>
  </si>
  <si>
    <t>นายณัฐเกียรติ        โยธาจันทร์</t>
  </si>
  <si>
    <t>นายชัชพล            สุรสังข์</t>
  </si>
  <si>
    <t>นายธงทอง           สิงห์ทอง</t>
  </si>
  <si>
    <t>นายอลงกรณ์        บรรหนองทุ่ม</t>
  </si>
  <si>
    <t>นายชยังกูร             สุขประเสริฐ</t>
  </si>
  <si>
    <t>นายปิยฉัตร           สุวรรณพันธ์</t>
  </si>
  <si>
    <t>นายพิพัฒน์          มาสระคู</t>
  </si>
  <si>
    <t>นายอนุชิต             เชื้อจิต</t>
  </si>
  <si>
    <t>นายธีรศักด์             ปาโท</t>
  </si>
  <si>
    <t>นายอภิเดช           หอมเนียน</t>
  </si>
  <si>
    <t>นายเอราวัฒน์        แพงภูงา</t>
  </si>
  <si>
    <t>นายชาคริต          ใจเมือง</t>
  </si>
  <si>
    <t xml:space="preserve">นายธีรศักดิ์           พรมเทพ </t>
  </si>
  <si>
    <t>นายวิทวัส             จุมพลรักษ์</t>
  </si>
  <si>
    <t>นายอนุชิต              บุญปัน</t>
  </si>
  <si>
    <t>นายธนวัฒน์         หนูจิตต์</t>
  </si>
  <si>
    <t>นายทรงชัย          ลาสองชั้น</t>
  </si>
  <si>
    <t>นายณัฐวุฒิ           สาทิพจันทร์</t>
  </si>
  <si>
    <t>นายจักรพงษ์         สิงห์ดงเมือง</t>
  </si>
  <si>
    <t>นายสิรศักดิ์             ดำนิล</t>
  </si>
  <si>
    <t>นายระวี               ทองล้ำ</t>
  </si>
  <si>
    <t>นายศรราม           ศรีรัตนพันธ์</t>
  </si>
  <si>
    <t>นายสราวุฒิ          บุญทัพไทย</t>
  </si>
  <si>
    <t xml:space="preserve">พิพัฒน์  </t>
  </si>
  <si>
    <t>มาสระคู</t>
  </si>
  <si>
    <t>นายอนุวัฒชัย        พลอาษา</t>
  </si>
  <si>
    <t>นายพลวัฒน์           พันนธ์ศรี</t>
  </si>
  <si>
    <t>นางสาวจันทร์สิรีย์   มาตย์สำโรง</t>
  </si>
  <si>
    <t>นางสาวอรวี         ทิพาศรี</t>
  </si>
  <si>
    <t>นางสาววิภาพร        ติดชม</t>
  </si>
  <si>
    <t>นางสาวสุนิษา        แสนพลสาร</t>
  </si>
  <si>
    <t>นางสาวสิริยากร     หงษ์ทอง</t>
  </si>
  <si>
    <t>นายธนา                คำอ่อนสา</t>
  </si>
  <si>
    <t>นายศราวุฒิ             ลาสองชั้น</t>
  </si>
  <si>
    <t>นายเจษฎา             ภาษี</t>
  </si>
  <si>
    <t>นายพิชิต            ประสิทธินาวา</t>
  </si>
  <si>
    <t>นายพงศธร             บุตรวัง</t>
  </si>
  <si>
    <t>นายพีรภัทร์            สิงห์แก้ว</t>
  </si>
  <si>
    <t>นายอภิชาติ            ทิพย์ชาติ</t>
  </si>
  <si>
    <t>นายสุชล                วงศ์ประทุม</t>
  </si>
  <si>
    <t>นายปกรณ์เกียรติ       อินทร์งาม</t>
  </si>
  <si>
    <t>นายเทิดพงษ์           คำสาย</t>
  </si>
  <si>
    <t>นายเสฎวุฒิ             สีหานาม</t>
  </si>
  <si>
    <t>นายฎฐากร           เจริญศิลป์</t>
  </si>
  <si>
    <t>นายวรเทพ             แจ่มใส</t>
  </si>
  <si>
    <t>นางสาวณัฐชมล        ธุลี</t>
  </si>
  <si>
    <t>นางสาวพิรุณทิพย์     วิไลวรรณ</t>
  </si>
  <si>
    <t>นางสาวกัญญาพัชร    มีภูงา</t>
  </si>
  <si>
    <t>นางสาวญาษุมินย์      ศรชัย</t>
  </si>
  <si>
    <t>นางสาวชนัญดา         อุ่มอ่อนศรี</t>
  </si>
  <si>
    <t>นางสาวจิญารัตน์      ศักดิ์คำดวง</t>
  </si>
  <si>
    <t>นางสาวธิญาดา         ศรีงาม</t>
  </si>
  <si>
    <t>นางสาวโฉมยุภา       ทองรัตน์</t>
  </si>
  <si>
    <t>นางสาวศุภสุตา         พันธ์ฟอง</t>
  </si>
  <si>
    <t>นายอาทิตย์            สูงสนิท</t>
  </si>
  <si>
    <t>นายสุร                  แซ่ลี</t>
  </si>
  <si>
    <t>นายอภิศักดิ์          สระคำจันทร์</t>
  </si>
  <si>
    <t>นายศราวุธ              คำหลง</t>
  </si>
  <si>
    <t xml:space="preserve">นายวัชรกรณ์           แก่นคำ    </t>
  </si>
  <si>
    <t>นายสิทธิพร            จิตแสง</t>
  </si>
  <si>
    <t>นายสิทธิพล          จิตแสง</t>
  </si>
  <si>
    <t>นายอนุรักษ์            แก้วภูมิแห่</t>
  </si>
  <si>
    <t>นายจักรินทร์           คำสุวรรณ์</t>
  </si>
  <si>
    <t>นายวัฒนชัย             เขจรศาสตร์</t>
  </si>
  <si>
    <t>นายอภิชาติ            นมนาน</t>
  </si>
  <si>
    <t>นายธีรวัชร            อาจองค์</t>
  </si>
  <si>
    <t>นายสุธิชัย              สุรนารถ</t>
  </si>
  <si>
    <t>นายสมศักดิ์           ฤาชา</t>
  </si>
  <si>
    <t>นายภัคพงษ์             จำปางาม</t>
  </si>
  <si>
    <t>นายภัทรพล            สีโคตร</t>
  </si>
  <si>
    <t>นางสาวมาริษา          อุทัยชวัง</t>
  </si>
  <si>
    <t>นางสาวสุดารัตน์        เรืองสุข</t>
  </si>
  <si>
    <t>นางสาวสิริลักษณ์       สิงห์ทอง</t>
  </si>
  <si>
    <t>นางสาวอารีรัตน์        แก่นคำ</t>
  </si>
  <si>
    <t>นางสาวอารญา        หงษ์ศิริ</t>
  </si>
  <si>
    <t>นางสาวกัลยา           อ่อนหา</t>
  </si>
  <si>
    <t>นางสาวนิชากาญน์     ภูสิมมา</t>
  </si>
  <si>
    <t>นางสาวอริสรา         ศิลาอุดม</t>
  </si>
  <si>
    <t>นางสาวสุวนันท์        บัวไข</t>
  </si>
  <si>
    <t>นางสาวสิริทรัพย์     พันธ์ลา</t>
  </si>
  <si>
    <t>นางสาวปิยพร          สวนมอญ</t>
  </si>
  <si>
    <t>นางสาวกมลวรรณ     กริดรัมย์</t>
  </si>
  <si>
    <t>ระดับชันมัธยมศึกษาปีที่ 6/5  (DC)  ปีการศึกษา 2562</t>
  </si>
  <si>
    <t>ระดับชันมัธยมศึกษาปีที่ 6/4  (DC)  ปีการศึกษา 2562</t>
  </si>
  <si>
    <t>นายกมลวิทย์          วุฒิยา</t>
  </si>
  <si>
    <t>นายจิรวัฒน์            เอี่ยมศรี</t>
  </si>
  <si>
    <t>นายนนทวัฒน์          ผานัด</t>
  </si>
  <si>
    <t>นายภานุพันธ์          สิงห์จันทร์</t>
  </si>
  <si>
    <t>นายอภิชาติ            อันโน</t>
  </si>
  <si>
    <t>นายอภิสิทธิ์          สระคำจันทร์</t>
  </si>
  <si>
    <t>นายอธิราษ            ทองดี</t>
  </si>
  <si>
    <t>นายวายุ               บัววัด</t>
  </si>
  <si>
    <t>นายพงศ์ภรณ์         บุดดาวัน</t>
  </si>
  <si>
    <t>นายภาคภูมิ           ถนอมพล</t>
  </si>
  <si>
    <t>นายสิทธิพงษ์          หินสุข</t>
  </si>
  <si>
    <t>นายพีระพล            พุดชุมแสง</t>
  </si>
  <si>
    <t>นางสาวศิริเพ็ญ        คูเมือง</t>
  </si>
  <si>
    <t>นางสาวสุทธิดา        ปัจจุโส</t>
  </si>
  <si>
    <t>นางสาวสิริวิมล         ศรีนาม</t>
  </si>
  <si>
    <t>นางสาวพรรณวิษา     อ่อนหา</t>
  </si>
  <si>
    <t>นางสาวเพ็ญศิริ         ต้นชมภู</t>
  </si>
  <si>
    <t>นางสาวจุรีรัตน์         จันทวิมล</t>
  </si>
  <si>
    <t>นางสาวศิริวรรณ        แก้วพรม</t>
  </si>
  <si>
    <t>นางสาวสุมิตรา          สุดสดี</t>
  </si>
  <si>
    <t>นางสาวภูษนิสา         ศศินโชติพัส</t>
  </si>
  <si>
    <t>นางสาววิภาพร          เกษสุข</t>
  </si>
  <si>
    <t>นางสาวปิยะฉัตร        น้อยจาด</t>
  </si>
  <si>
    <t>นางสาวพรพิมล         คำวงศา</t>
  </si>
  <si>
    <t>.</t>
  </si>
  <si>
    <t>นางสาวจิตราภรณ์     อุตกา</t>
  </si>
  <si>
    <t>นางสาวจิราพร          สัตย์สูง</t>
  </si>
  <si>
    <t>นางสาวอธิติยา          นาแซง</t>
  </si>
  <si>
    <t>ศรัญพร</t>
  </si>
  <si>
    <t>เสนาวงศ์</t>
  </si>
  <si>
    <t>นางสาว</t>
  </si>
  <si>
    <t>ธนาวุฒิ</t>
  </si>
  <si>
    <t>ศุภโชค</t>
  </si>
  <si>
    <t>อภิสิทธิ์</t>
  </si>
  <si>
    <t>อมรเทพ</t>
  </si>
  <si>
    <t>วิชาชัย</t>
  </si>
  <si>
    <t>ศรีผา</t>
  </si>
  <si>
    <t>สระคำจันทร์</t>
  </si>
  <si>
    <t>สร้อยศิลา</t>
  </si>
  <si>
    <t>นาย</t>
  </si>
  <si>
    <t>นายพงษ์พิทักษ์       เชื้อมอญ</t>
  </si>
  <si>
    <t>นายชญานนท์         สุระโส</t>
  </si>
  <si>
    <t>นายสันติธร            เครือแสง</t>
  </si>
  <si>
    <t>นายปรเมษฐ์          สีจันทา</t>
  </si>
  <si>
    <t>นายคมสันต์           ไชยมาตร</t>
  </si>
  <si>
    <t>นายไชยวัฒน์         เลี้ยวทอง</t>
  </si>
  <si>
    <t>นายเอกภพ           ลือตะนา</t>
  </si>
  <si>
    <t>นางสาวกัญญารัตน์     หวานตา</t>
  </si>
  <si>
    <t>นางสาวปิยฉัตร          สุดสาคร</t>
  </si>
  <si>
    <t>นางสาวพัชรี           ผาตากแดด</t>
  </si>
  <si>
    <t>นางสาวนิรมล           ทวีพจน์</t>
  </si>
  <si>
    <t>นางสาวจิราวรรณ       บำเรอ</t>
  </si>
  <si>
    <t>นางสาวรัสรากรณ์      บุญตือ</t>
  </si>
  <si>
    <t>นางสาวสุพิชฌา         วิเศษวงษา</t>
  </si>
  <si>
    <t>นางสาววารีรัตน์       กาแก้ว</t>
  </si>
  <si>
    <t>นางสาวนฤมล          มะลิหวล</t>
  </si>
  <si>
    <t>นางสาวเข็มทอง         สุปะมัง</t>
  </si>
  <si>
    <t>นางสาวพัชราภร       ไผ่ล้อม</t>
  </si>
  <si>
    <t>นางสาวไพลิน            โอ่งกลาง</t>
  </si>
  <si>
    <t>นางสาวศิริวรรณ        แสนพรม</t>
  </si>
  <si>
    <t>นางสาวศศินา           สุระโส</t>
  </si>
  <si>
    <t>นางสาวชฎารัตน์        อุระเพ็ญ</t>
  </si>
  <si>
    <t>นางสาวสุวนันท์         ปัจจุโส</t>
  </si>
  <si>
    <t>นางสาวสุดารัตน์       เลิศพันธ์</t>
  </si>
  <si>
    <t>นางสาววรานุช          นนตะพันธ์</t>
  </si>
  <si>
    <t>นางสาวศิริมา            พลภูงา</t>
  </si>
  <si>
    <t>นางสาวชุติมา            นาเมือง</t>
  </si>
  <si>
    <t>นางสาวจิรัฐติกาล       คำสวาสดิ์</t>
  </si>
  <si>
    <t xml:space="preserve">นางสาวอาทิตยา         บัวดง </t>
  </si>
  <si>
    <t>นางสาวศศิธร            วรรณสอน</t>
  </si>
  <si>
    <t>นายชัชพล              เศรษโฐ</t>
  </si>
  <si>
    <t>นายกิติกร              สุดพังยาง</t>
  </si>
  <si>
    <t>นายธวัชชัย             พิมพ์คำใหล</t>
  </si>
  <si>
    <t>นายสุรพล              คำอ่อนสา</t>
  </si>
  <si>
    <t>นายนิรุตติ์              เห็นสม</t>
  </si>
  <si>
    <t>นายจีรศักดิ์             เขตหนองบัว</t>
  </si>
  <si>
    <t>นายอริยะ              ชุมศรี</t>
  </si>
  <si>
    <t>นายศุภกฤต            ศิริสุข</t>
  </si>
  <si>
    <t>นายไวยวุฒิ             โฉลกดี</t>
  </si>
  <si>
    <t>นายวิทวัส              ถนอมพล</t>
  </si>
  <si>
    <t>นายธงชัย               โพธิคลัง</t>
  </si>
  <si>
    <t>นายจิณณวัตร          ศรีหาบุญลี</t>
  </si>
  <si>
    <t>นายบรรยวัสถ์        เหมือนใจงาม</t>
  </si>
  <si>
    <t>นางสาวแจ่มนภา        ภูสนาม</t>
  </si>
  <si>
    <t>นางสาวชลธิชา         สุ่มพุก</t>
  </si>
  <si>
    <t>นางสาวนวลนิราศ       สุ่มมาตย์</t>
  </si>
  <si>
    <t>นางสาวสิมิลัน           รักบุญ</t>
  </si>
  <si>
    <t>นางสาวสุชาดาณ์        สุดชัย</t>
  </si>
  <si>
    <t>นางสาวทิพย์เกสร       สายพรมมา</t>
  </si>
  <si>
    <t>นางสาวนิภาศิริ         ภูมิชูชิต</t>
  </si>
  <si>
    <t>นางสาวณัฐพร          เสาร์ศิริ</t>
  </si>
  <si>
    <t>นางสาวช่อเพชร         จันทะคัต</t>
  </si>
  <si>
    <t>นางสาวเบญจวรรณ   เวียงคำ</t>
  </si>
  <si>
    <t>นางสาวพรรณธิภา      พลอาษา</t>
  </si>
  <si>
    <t>นางสาวสุภัสราภรณ์   ขมิ้นทอง</t>
  </si>
  <si>
    <t>นางสาวรุ่งนภา          เป็นไทย</t>
  </si>
  <si>
    <t>นางสาววิมลมาศ        หึกขุนทด</t>
  </si>
  <si>
    <t>นางสาวไอละดา         สาระทรัพย์</t>
  </si>
  <si>
    <t>นางสาวอัญชลี           ธรศรี</t>
  </si>
  <si>
    <t>นางสาวเสาวลักษณ์    พากเพียร</t>
  </si>
  <si>
    <t>นางสาวสุกัญญา        ชัยขันธ์</t>
  </si>
  <si>
    <t>นางสาวศรัญญา        ยั่งยืน</t>
  </si>
  <si>
    <t>นางสาวนริศรา         วรรณวงษ์</t>
  </si>
  <si>
    <t>นางสาวจุฬาลักษณ์    สุวงค์</t>
  </si>
  <si>
    <t>สุภัสราภรณ์</t>
  </si>
  <si>
    <t>ขมิ้นทอง</t>
  </si>
  <si>
    <t>เบญจวรรณ</t>
  </si>
  <si>
    <t>เวียงคำ</t>
  </si>
  <si>
    <t>บรรยวัสถ์</t>
  </si>
  <si>
    <t>เหมือนใจงาม</t>
  </si>
  <si>
    <t>นายชินวัตร           มีหนองหว้า</t>
  </si>
  <si>
    <t>นายสมจิตร           ทุมพร</t>
  </si>
  <si>
    <t>นางสาวจุฑาภรณ์    แซมทอง</t>
  </si>
  <si>
    <t>นางสาวชุติมา        ศรีสมบูรณ์</t>
  </si>
  <si>
    <t>นางสาวรสสุคนธ์     บุญเลิศ</t>
  </si>
  <si>
    <t>นางสาวอัจฉรียา      นามไพร</t>
  </si>
  <si>
    <t>นางสาวเมธาวี         พรมมี</t>
  </si>
  <si>
    <t>นางสาวอังคณารัตน์   โมกภา</t>
  </si>
  <si>
    <t>นางสาววรรณภา     ว่องเพชรชัย</t>
  </si>
  <si>
    <t>นางสาวสุชาดา        บรรจงกลาง</t>
  </si>
  <si>
    <t>นางสาวปิยะฉัตร      มูลรัตน์</t>
  </si>
  <si>
    <t>นางสาวีนัสรา         กุมมาร</t>
  </si>
  <si>
    <t>นางสาวรัชฏาภรณ์   อนุพันธ์</t>
  </si>
  <si>
    <t>นางสาวลัดดาวัลย์    ต้วมสูงเนิน</t>
  </si>
  <si>
    <t>ระดับชันมัธยมศึกษาปีที่ 6/9 (ER) 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</si>
</sst>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0.0"/>
  </numFmts>
  <fonts count="17" x14ac:knownFonts="1">
    <font>
      <sz val="11"/>
      <color theme="1"/>
      <name val="Tahoma"/>
      <family val="2"/>
      <scheme val="minor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3"/>
      <color indexed="8"/>
      <name val="AngsanaUPC"/>
      <family val="1"/>
    </font>
    <font>
      <sz val="10"/>
      <name val="Arial"/>
      <family val="2"/>
    </font>
    <font>
      <sz val="13"/>
      <name val="TH SarabunPSK"/>
      <family val="2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0"/>
      <name val="Angsana New"/>
      <family val="1"/>
    </font>
    <font>
      <b/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4">
    <xf numFmtId="0" fontId="0" fillId="0" borderId="0" xfId="0"/>
    <xf numFmtId="0" fontId="8" fillId="0" borderId="0" xfId="0" applyFont="1"/>
    <xf numFmtId="0" fontId="9" fillId="0" borderId="0" xfId="0" applyFont="1"/>
    <xf numFmtId="2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" fontId="8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 readingOrder="1"/>
    </xf>
    <xf numFmtId="0" fontId="8" fillId="0" borderId="0" xfId="0" applyFont="1" applyAlignment="1"/>
    <xf numFmtId="0" fontId="11" fillId="0" borderId="0" xfId="0" applyFont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 readingOrder="1"/>
    </xf>
    <xf numFmtId="49" fontId="2" fillId="0" borderId="0" xfId="0" applyNumberFormat="1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 readingOrder="1"/>
    </xf>
    <xf numFmtId="0" fontId="1" fillId="0" borderId="0" xfId="0" applyFont="1" applyBorder="1" applyAlignment="1">
      <alignment horizontal="left" wrapText="1" readingOrder="1"/>
    </xf>
    <xf numFmtId="0" fontId="2" fillId="0" borderId="0" xfId="0" applyFont="1" applyFill="1" applyBorder="1" applyAlignment="1">
      <alignment horizontal="center" wrapText="1" readingOrder="1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99" fontId="1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3" fillId="0" borderId="1" xfId="1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 wrapText="1"/>
    </xf>
    <xf numFmtId="49" fontId="3" fillId="0" borderId="1" xfId="8" applyNumberFormat="1" applyFont="1" applyBorder="1" applyAlignment="1">
      <alignment horizontal="left" vertical="center" wrapText="1"/>
    </xf>
    <xf numFmtId="49" fontId="3" fillId="0" borderId="1" xfId="4" applyNumberFormat="1" applyFont="1" applyBorder="1" applyAlignment="1">
      <alignment horizontal="left" vertical="center" wrapText="1"/>
    </xf>
    <xf numFmtId="49" fontId="3" fillId="0" borderId="1" xfId="6" applyNumberFormat="1" applyFont="1" applyBorder="1" applyAlignment="1">
      <alignment horizontal="left" vertical="center" wrapText="1"/>
    </xf>
    <xf numFmtId="49" fontId="3" fillId="0" borderId="1" xfId="9" applyNumberFormat="1" applyFont="1" applyBorder="1" applyAlignment="1">
      <alignment horizontal="left" vertical="center" wrapText="1"/>
    </xf>
    <xf numFmtId="0" fontId="3" fillId="0" borderId="1" xfId="8" applyNumberFormat="1" applyFont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" xfId="11" applyNumberFormat="1" applyFont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/>
    </xf>
    <xf numFmtId="49" fontId="3" fillId="0" borderId="1" xfId="7" applyNumberFormat="1" applyFont="1" applyBorder="1" applyAlignment="1">
      <alignment horizontal="left" vertical="center" wrapText="1"/>
    </xf>
    <xf numFmtId="49" fontId="3" fillId="2" borderId="1" xfId="6" applyNumberFormat="1" applyFont="1" applyFill="1" applyBorder="1" applyAlignment="1">
      <alignment horizontal="left" vertical="center" wrapText="1"/>
    </xf>
    <xf numFmtId="0" fontId="3" fillId="2" borderId="1" xfId="6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0" fontId="3" fillId="0" borderId="9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3" fillId="2" borderId="1" xfId="5" applyNumberFormat="1" applyFont="1" applyFill="1" applyBorder="1" applyAlignment="1">
      <alignment horizontal="left" vertical="center" wrapText="1"/>
    </xf>
    <xf numFmtId="0" fontId="3" fillId="0" borderId="1" xfId="7" applyNumberFormat="1" applyFont="1" applyBorder="1" applyAlignment="1">
      <alignment horizontal="left" vertical="center" wrapText="1"/>
    </xf>
    <xf numFmtId="1" fontId="15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textRotation="60"/>
    </xf>
    <xf numFmtId="0" fontId="9" fillId="0" borderId="2" xfId="0" applyFont="1" applyBorder="1" applyAlignment="1">
      <alignment horizontal="center" vertical="center" textRotation="60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textRotation="45"/>
    </xf>
    <xf numFmtId="0" fontId="16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2">
    <cellStyle name="Normal 2" xfId="1"/>
    <cellStyle name="ปกติ" xfId="0" builtinId="0"/>
    <cellStyle name="ปกติ 13" xfId="2"/>
    <cellStyle name="ปกติ 15" xfId="3"/>
    <cellStyle name="ปกติ 16" xfId="4"/>
    <cellStyle name="ปกติ 2" xfId="5"/>
    <cellStyle name="ปกติ 3" xfId="6"/>
    <cellStyle name="ปกติ 4" xfId="7"/>
    <cellStyle name="ปกติ 5" xfId="8"/>
    <cellStyle name="ปกติ 6" xfId="9"/>
    <cellStyle name="ปกติ 8" xfId="10"/>
    <cellStyle name="ปกติ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topLeftCell="A3" zoomScaleNormal="100" workbookViewId="0">
      <selection activeCell="C3" sqref="C3:E4"/>
    </sheetView>
  </sheetViews>
  <sheetFormatPr defaultColWidth="9" defaultRowHeight="19.8" x14ac:dyDescent="0.5"/>
  <cols>
    <col min="1" max="1" width="3.69921875" style="1" customWidth="1"/>
    <col min="2" max="3" width="6.59765625" style="1" customWidth="1"/>
    <col min="4" max="4" width="10.59765625" style="1" customWidth="1"/>
    <col min="5" max="5" width="7.69921875" style="1" customWidth="1"/>
    <col min="6" max="6" width="4" style="5" customWidth="1"/>
    <col min="7" max="7" width="4.59765625" style="5" customWidth="1"/>
    <col min="8" max="10" width="4" style="5" customWidth="1"/>
    <col min="11" max="11" width="8" style="1" customWidth="1"/>
    <col min="12" max="12" width="7.8984375" style="1" customWidth="1"/>
    <col min="13" max="13" width="9" style="1" customWidth="1"/>
    <col min="14" max="16384" width="9" style="1"/>
  </cols>
  <sheetData>
    <row r="1" spans="1:13" ht="19.5" customHeight="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ht="20.25" customHeight="1" x14ac:dyDescent="0.6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8" customHeight="1" x14ac:dyDescent="0.5">
      <c r="A3" s="133" t="s">
        <v>3</v>
      </c>
      <c r="B3" s="128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ht="55.5" customHeight="1" x14ac:dyDescent="0.5">
      <c r="A4" s="133"/>
      <c r="B4" s="129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21" customFormat="1" ht="15" customHeight="1" x14ac:dyDescent="0.25">
      <c r="A5" s="40">
        <v>1</v>
      </c>
      <c r="B5" s="80">
        <v>13027</v>
      </c>
      <c r="C5" s="81" t="s">
        <v>31</v>
      </c>
      <c r="D5" s="48"/>
      <c r="E5" s="53"/>
      <c r="F5" s="22"/>
      <c r="G5" s="22"/>
      <c r="H5" s="22"/>
      <c r="I5" s="22"/>
      <c r="J5" s="22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1" customFormat="1" ht="15" customHeight="1" x14ac:dyDescent="0.25">
      <c r="A6" s="40">
        <v>2</v>
      </c>
      <c r="B6" s="81">
        <v>14658</v>
      </c>
      <c r="C6" s="81" t="s">
        <v>32</v>
      </c>
      <c r="D6" s="48"/>
      <c r="E6" s="53"/>
      <c r="F6" s="4"/>
      <c r="G6" s="4"/>
      <c r="H6" s="4"/>
      <c r="I6" s="4"/>
      <c r="J6" s="4"/>
      <c r="K6" s="3">
        <f t="shared" ref="K6:K14" si="0">SUM(F6,G6,H6,I6,J6)</f>
        <v>0</v>
      </c>
      <c r="L6" s="3" t="str">
        <f t="shared" ref="L6:L25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21" customFormat="1" ht="15" customHeight="1" x14ac:dyDescent="0.25">
      <c r="A7" s="40">
        <v>3</v>
      </c>
      <c r="B7" s="82">
        <v>12755</v>
      </c>
      <c r="C7" s="81" t="s">
        <v>33</v>
      </c>
      <c r="D7" s="48"/>
      <c r="E7" s="53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21" customFormat="1" ht="15" customHeight="1" x14ac:dyDescent="0.25">
      <c r="A8" s="40">
        <v>4</v>
      </c>
      <c r="B8" s="68">
        <v>12769</v>
      </c>
      <c r="C8" s="68" t="s">
        <v>34</v>
      </c>
      <c r="D8" s="48"/>
      <c r="E8" s="53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21" customFormat="1" ht="15" customHeight="1" x14ac:dyDescent="0.25">
      <c r="A9" s="40">
        <v>5</v>
      </c>
      <c r="B9" s="68">
        <v>12775</v>
      </c>
      <c r="C9" s="81" t="s">
        <v>35</v>
      </c>
      <c r="D9" s="48"/>
      <c r="E9" s="48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21" customFormat="1" ht="15" customHeight="1" x14ac:dyDescent="0.25">
      <c r="A10" s="40">
        <v>6</v>
      </c>
      <c r="B10" s="68">
        <v>12847</v>
      </c>
      <c r="C10" s="83" t="s">
        <v>36</v>
      </c>
      <c r="D10" s="48"/>
      <c r="E10" s="5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21" customFormat="1" ht="15" customHeight="1" x14ac:dyDescent="0.25">
      <c r="A11" s="40">
        <v>7</v>
      </c>
      <c r="B11" s="68">
        <v>12852</v>
      </c>
      <c r="C11" s="68" t="s">
        <v>37</v>
      </c>
      <c r="D11" s="54"/>
      <c r="E11" s="55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1" customFormat="1" ht="15" customHeight="1" x14ac:dyDescent="0.25">
      <c r="A12" s="40">
        <v>8</v>
      </c>
      <c r="B12" s="80">
        <v>12888</v>
      </c>
      <c r="C12" s="81" t="s">
        <v>38</v>
      </c>
      <c r="D12" s="48"/>
      <c r="E12" s="53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1" customFormat="1" ht="15" customHeight="1" x14ac:dyDescent="0.25">
      <c r="A13" s="47">
        <v>9</v>
      </c>
      <c r="B13" s="84">
        <v>12952</v>
      </c>
      <c r="C13" s="81" t="s">
        <v>39</v>
      </c>
      <c r="D13" s="48"/>
      <c r="E13" s="53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21" customFormat="1" ht="15" customHeight="1" x14ac:dyDescent="0.25">
      <c r="A14" s="40">
        <v>10</v>
      </c>
      <c r="B14" s="80">
        <v>12957</v>
      </c>
      <c r="C14" s="81" t="s">
        <v>40</v>
      </c>
      <c r="D14" s="48"/>
      <c r="E14" s="53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21" customFormat="1" ht="15" customHeight="1" x14ac:dyDescent="0.25">
      <c r="A15" s="40">
        <v>11</v>
      </c>
      <c r="B15" s="80">
        <v>12982</v>
      </c>
      <c r="C15" s="81" t="s">
        <v>41</v>
      </c>
      <c r="D15" s="48"/>
      <c r="E15" s="53"/>
      <c r="F15" s="4"/>
      <c r="G15" s="4"/>
      <c r="H15" s="4"/>
      <c r="I15" s="4"/>
      <c r="J15" s="4"/>
      <c r="K15" s="3">
        <f t="shared" ref="K15:K25" si="3">SUM(F15,G15,H15,I15,J15)</f>
        <v>0</v>
      </c>
      <c r="L15" s="3" t="str">
        <f t="shared" si="1"/>
        <v>0</v>
      </c>
      <c r="M15" s="3" t="str">
        <f t="shared" ref="M15:M25" si="4">IF(K15&lt;=3,"ไม่ผ่าน",IF(K15&lt;=7,"ผ่าน",IF(K15&lt;=11,"ดี",IF(K15&gt;=12,"ดีเยี่ยม"))))</f>
        <v>ไม่ผ่าน</v>
      </c>
    </row>
    <row r="16" spans="1:13" s="21" customFormat="1" ht="15" customHeight="1" x14ac:dyDescent="0.25">
      <c r="A16" s="40">
        <v>12</v>
      </c>
      <c r="B16" s="80">
        <v>13015</v>
      </c>
      <c r="C16" s="81" t="s">
        <v>42</v>
      </c>
      <c r="D16" s="56"/>
      <c r="E16" s="52"/>
      <c r="F16" s="4"/>
      <c r="G16" s="4"/>
      <c r="H16" s="4"/>
      <c r="I16" s="4"/>
      <c r="J16" s="4"/>
      <c r="K16" s="3">
        <f t="shared" si="3"/>
        <v>0</v>
      </c>
      <c r="L16" s="3" t="str">
        <f t="shared" si="1"/>
        <v>0</v>
      </c>
      <c r="M16" s="3" t="str">
        <f t="shared" si="4"/>
        <v>ไม่ผ่าน</v>
      </c>
    </row>
    <row r="17" spans="1:13" s="21" customFormat="1" ht="15" customHeight="1" x14ac:dyDescent="0.25">
      <c r="A17" s="40">
        <v>13</v>
      </c>
      <c r="B17" s="80">
        <v>13045</v>
      </c>
      <c r="C17" s="81" t="s">
        <v>43</v>
      </c>
      <c r="D17" s="56"/>
      <c r="E17" s="52"/>
      <c r="F17" s="4"/>
      <c r="G17" s="4"/>
      <c r="H17" s="4"/>
      <c r="I17" s="4"/>
      <c r="J17" s="4"/>
      <c r="K17" s="3">
        <f t="shared" si="3"/>
        <v>0</v>
      </c>
      <c r="L17" s="3" t="str">
        <f t="shared" si="1"/>
        <v>0</v>
      </c>
      <c r="M17" s="3" t="str">
        <f t="shared" si="4"/>
        <v>ไม่ผ่าน</v>
      </c>
    </row>
    <row r="18" spans="1:13" s="21" customFormat="1" ht="15" customHeight="1" x14ac:dyDescent="0.25">
      <c r="A18" s="40">
        <v>14</v>
      </c>
      <c r="B18" s="85">
        <v>13081</v>
      </c>
      <c r="C18" s="81" t="s">
        <v>44</v>
      </c>
      <c r="D18" s="48"/>
      <c r="E18" s="53"/>
      <c r="F18" s="4"/>
      <c r="G18" s="4"/>
      <c r="H18" s="4"/>
      <c r="I18" s="4"/>
      <c r="J18" s="4"/>
      <c r="K18" s="3">
        <f t="shared" si="3"/>
        <v>0</v>
      </c>
      <c r="L18" s="3" t="str">
        <f t="shared" si="1"/>
        <v>0</v>
      </c>
      <c r="M18" s="3" t="str">
        <f t="shared" si="4"/>
        <v>ไม่ผ่าน</v>
      </c>
    </row>
    <row r="19" spans="1:13" s="21" customFormat="1" ht="15" customHeight="1" x14ac:dyDescent="0.25">
      <c r="A19" s="40">
        <v>15</v>
      </c>
      <c r="B19" s="86">
        <v>13085</v>
      </c>
      <c r="C19" s="81" t="s">
        <v>45</v>
      </c>
      <c r="D19" s="48"/>
      <c r="E19" s="53"/>
      <c r="F19" s="4"/>
      <c r="G19" s="4"/>
      <c r="H19" s="4"/>
      <c r="I19" s="4"/>
      <c r="J19" s="4"/>
      <c r="K19" s="3">
        <f t="shared" si="3"/>
        <v>0</v>
      </c>
      <c r="L19" s="3" t="str">
        <f t="shared" si="1"/>
        <v>0</v>
      </c>
      <c r="M19" s="3" t="str">
        <f t="shared" si="4"/>
        <v>ไม่ผ่าน</v>
      </c>
    </row>
    <row r="20" spans="1:13" s="21" customFormat="1" ht="15" customHeight="1" x14ac:dyDescent="0.25">
      <c r="A20" s="40">
        <v>16</v>
      </c>
      <c r="B20" s="87">
        <v>13086</v>
      </c>
      <c r="C20" s="81" t="s">
        <v>46</v>
      </c>
      <c r="D20" s="48"/>
      <c r="E20" s="53"/>
      <c r="F20" s="4"/>
      <c r="G20" s="4"/>
      <c r="H20" s="4"/>
      <c r="I20" s="4"/>
      <c r="J20" s="4"/>
      <c r="K20" s="3">
        <f t="shared" si="3"/>
        <v>0</v>
      </c>
      <c r="L20" s="3" t="str">
        <f t="shared" si="1"/>
        <v>0</v>
      </c>
      <c r="M20" s="3" t="str">
        <f t="shared" si="4"/>
        <v>ไม่ผ่าน</v>
      </c>
    </row>
    <row r="21" spans="1:13" s="21" customFormat="1" ht="15" customHeight="1" x14ac:dyDescent="0.25">
      <c r="A21" s="40">
        <v>17</v>
      </c>
      <c r="B21" s="88">
        <v>13669</v>
      </c>
      <c r="C21" s="81" t="s">
        <v>47</v>
      </c>
      <c r="D21" s="48"/>
      <c r="E21" s="48"/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4"/>
        <v>ไม่ผ่าน</v>
      </c>
    </row>
    <row r="22" spans="1:13" s="21" customFormat="1" ht="15" customHeight="1" x14ac:dyDescent="0.25">
      <c r="A22" s="40">
        <v>18</v>
      </c>
      <c r="B22" s="80">
        <v>14199</v>
      </c>
      <c r="C22" s="81" t="s">
        <v>48</v>
      </c>
      <c r="D22" s="48"/>
      <c r="E22" s="53"/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13" s="21" customFormat="1" ht="15" customHeight="1" x14ac:dyDescent="0.25">
      <c r="A23" s="40">
        <v>19</v>
      </c>
      <c r="B23" s="68">
        <v>14659</v>
      </c>
      <c r="C23" s="81" t="s">
        <v>49</v>
      </c>
      <c r="D23" s="48"/>
      <c r="E23" s="48"/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13" s="21" customFormat="1" ht="15" customHeight="1" x14ac:dyDescent="0.25">
      <c r="A24" s="40">
        <v>20</v>
      </c>
      <c r="B24" s="68">
        <v>14660</v>
      </c>
      <c r="C24" s="81" t="s">
        <v>50</v>
      </c>
      <c r="D24" s="48"/>
      <c r="E24" s="48"/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13" s="21" customFormat="1" ht="15" customHeight="1" x14ac:dyDescent="0.25">
      <c r="A25" s="40">
        <v>21</v>
      </c>
      <c r="B25" s="68">
        <v>14663</v>
      </c>
      <c r="C25" s="68" t="s">
        <v>51</v>
      </c>
      <c r="D25" s="48"/>
      <c r="E25" s="53"/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13" s="21" customFormat="1" ht="15" customHeight="1" x14ac:dyDescent="0.25">
      <c r="A26" s="40"/>
      <c r="B26" s="40"/>
      <c r="C26" s="48"/>
      <c r="D26" s="48"/>
      <c r="E26" s="48"/>
      <c r="F26" s="4"/>
      <c r="G26" s="4"/>
      <c r="H26" s="4"/>
      <c r="I26" s="4"/>
      <c r="J26" s="4"/>
      <c r="K26" s="3"/>
      <c r="L26" s="3"/>
      <c r="M26" s="3"/>
    </row>
    <row r="27" spans="1:13" s="21" customFormat="1" ht="18" customHeight="1" x14ac:dyDescent="0.25">
      <c r="A27" s="25"/>
      <c r="B27" s="25"/>
      <c r="C27" s="25"/>
      <c r="D27" s="26"/>
      <c r="E27" s="27"/>
      <c r="F27" s="121">
        <f>COUNTIF(L5:L26,3)</f>
        <v>0</v>
      </c>
      <c r="G27" s="121">
        <f>COUNTIF(L5:L26,2)</f>
        <v>0</v>
      </c>
      <c r="H27" s="121">
        <f>COUNTIF(L5:L26,1)</f>
        <v>0</v>
      </c>
      <c r="I27" s="121">
        <f>COUNTIF(L5:L26,0)</f>
        <v>21</v>
      </c>
      <c r="J27" s="15"/>
      <c r="K27" s="16"/>
      <c r="L27" s="16"/>
      <c r="M27" s="16"/>
    </row>
    <row r="28" spans="1:13" x14ac:dyDescent="0.5">
      <c r="C28" s="1" t="s">
        <v>2</v>
      </c>
    </row>
    <row r="29" spans="1:13" x14ac:dyDescent="0.5">
      <c r="C29" s="1" t="s">
        <v>13</v>
      </c>
      <c r="G29" s="79">
        <f>(F27*100)/21</f>
        <v>0</v>
      </c>
      <c r="K29" s="5" t="s">
        <v>18</v>
      </c>
      <c r="M29" s="79">
        <f>(H27*100)/21</f>
        <v>0</v>
      </c>
    </row>
    <row r="30" spans="1:13" x14ac:dyDescent="0.5">
      <c r="C30" s="1" t="s">
        <v>14</v>
      </c>
      <c r="G30" s="79">
        <f>(G27*100)/21</f>
        <v>0</v>
      </c>
      <c r="K30" s="5" t="s">
        <v>19</v>
      </c>
      <c r="M30" s="79">
        <f>(I27*100)/21</f>
        <v>100</v>
      </c>
    </row>
    <row r="31" spans="1:13" x14ac:dyDescent="0.5">
      <c r="C31" s="1" t="s">
        <v>15</v>
      </c>
      <c r="K31" s="1" t="s">
        <v>20</v>
      </c>
    </row>
    <row r="32" spans="1:13" x14ac:dyDescent="0.5">
      <c r="C32" s="1" t="s">
        <v>16</v>
      </c>
      <c r="K32" s="1" t="s">
        <v>23</v>
      </c>
    </row>
    <row r="33" spans="3:11" x14ac:dyDescent="0.5">
      <c r="C33" s="1" t="s">
        <v>17</v>
      </c>
      <c r="K33" s="24" t="s">
        <v>21</v>
      </c>
    </row>
  </sheetData>
  <mergeCells count="9">
    <mergeCell ref="C3:E4"/>
    <mergeCell ref="B3:B4"/>
    <mergeCell ref="K3:K4"/>
    <mergeCell ref="E1:M1"/>
    <mergeCell ref="A3:A4"/>
    <mergeCell ref="F3:J3"/>
    <mergeCell ref="A2:M2"/>
    <mergeCell ref="L3:L4"/>
    <mergeCell ref="M3:M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34" sqref="K34"/>
    </sheetView>
  </sheetViews>
  <sheetFormatPr defaultRowHeight="13.8" x14ac:dyDescent="0.25"/>
  <cols>
    <col min="1" max="1" width="4.69921875" customWidth="1"/>
    <col min="2" max="2" width="8.3984375" customWidth="1"/>
    <col min="3" max="3" width="19.09765625" customWidth="1"/>
    <col min="4" max="8" width="3.3984375" customWidth="1"/>
    <col min="9" max="9" width="6.3984375" customWidth="1"/>
    <col min="10" max="10" width="7" customWidth="1"/>
    <col min="11" max="11" width="7.3984375" customWidth="1"/>
  </cols>
  <sheetData>
    <row r="1" spans="1:11" s="1" customFormat="1" ht="21" x14ac:dyDescent="0.6">
      <c r="A1" s="2"/>
      <c r="B1" s="2"/>
      <c r="C1" s="132" t="s">
        <v>2</v>
      </c>
      <c r="D1" s="132"/>
      <c r="E1" s="132"/>
      <c r="F1" s="132"/>
      <c r="G1" s="132"/>
      <c r="H1" s="132"/>
      <c r="I1" s="132"/>
      <c r="J1" s="132"/>
      <c r="K1" s="132"/>
    </row>
    <row r="2" spans="1:11" s="1" customFormat="1" ht="29.25" customHeight="1" x14ac:dyDescent="0.6">
      <c r="A2" s="135" t="s">
        <v>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21" customHeight="1" x14ac:dyDescent="0.5">
      <c r="A3" s="133" t="s">
        <v>3</v>
      </c>
      <c r="B3" s="139" t="s">
        <v>4</v>
      </c>
      <c r="C3" s="133" t="s">
        <v>5</v>
      </c>
      <c r="D3" s="134" t="s">
        <v>1</v>
      </c>
      <c r="E3" s="134"/>
      <c r="F3" s="134"/>
      <c r="G3" s="134"/>
      <c r="H3" s="134"/>
      <c r="I3" s="130" t="s">
        <v>0</v>
      </c>
      <c r="J3" s="136" t="s">
        <v>11</v>
      </c>
      <c r="K3" s="136" t="s">
        <v>12</v>
      </c>
    </row>
    <row r="4" spans="1:11" s="1" customFormat="1" ht="58.5" customHeight="1" x14ac:dyDescent="0.5">
      <c r="A4" s="133"/>
      <c r="B4" s="140"/>
      <c r="C4" s="133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31"/>
      <c r="J4" s="137"/>
      <c r="K4" s="138"/>
    </row>
    <row r="5" spans="1:11" s="1" customFormat="1" ht="17.25" customHeight="1" x14ac:dyDescent="0.5">
      <c r="A5" s="8">
        <v>1</v>
      </c>
      <c r="B5" s="12"/>
      <c r="C5" s="13"/>
      <c r="D5" s="4"/>
      <c r="E5" s="4"/>
      <c r="F5" s="4"/>
      <c r="G5" s="4"/>
      <c r="H5" s="4"/>
      <c r="I5" s="3">
        <f>SUM(D5,E5,F5,G5,H5)</f>
        <v>0</v>
      </c>
      <c r="J5" s="3" t="str">
        <f t="shared" ref="J5:J29" si="0">IF(I5&lt;=3,"0",IF(I5&lt;=7,"1",IF(I5&lt;=11,"2",IF(I5&gt;=12,"3"))))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1" customFormat="1" ht="17.25" customHeight="1" x14ac:dyDescent="0.5">
      <c r="A6" s="8">
        <v>2</v>
      </c>
      <c r="B6" s="12"/>
      <c r="C6" s="13"/>
      <c r="D6" s="4"/>
      <c r="E6" s="4"/>
      <c r="F6" s="4"/>
      <c r="G6" s="4"/>
      <c r="H6" s="4"/>
      <c r="I6" s="3">
        <f t="shared" ref="I6:I16" si="1">SUM(D6,E6,F6,G6,H6)</f>
        <v>0</v>
      </c>
      <c r="J6" s="3" t="str">
        <f t="shared" si="0"/>
        <v>0</v>
      </c>
      <c r="K6" s="3" t="str">
        <f t="shared" ref="K6:K16" si="2">IF(I6&lt;=3,"ไม่ผ่าน",IF(I6&lt;=7,"ผ่าน",IF(I6&lt;=11,"ดี",IF(I6&gt;=12,"ดีเยี่ยม"))))</f>
        <v>ไม่ผ่าน</v>
      </c>
    </row>
    <row r="7" spans="1:11" s="1" customFormat="1" ht="17.25" customHeight="1" x14ac:dyDescent="0.5">
      <c r="A7" s="8">
        <v>3</v>
      </c>
      <c r="B7" s="12"/>
      <c r="C7" s="13"/>
      <c r="D7" s="4"/>
      <c r="E7" s="4"/>
      <c r="F7" s="4"/>
      <c r="G7" s="4"/>
      <c r="H7" s="4"/>
      <c r="I7" s="3">
        <f t="shared" si="1"/>
        <v>0</v>
      </c>
      <c r="J7" s="3" t="str">
        <f t="shared" si="0"/>
        <v>0</v>
      </c>
      <c r="K7" s="3" t="str">
        <f t="shared" si="2"/>
        <v>ไม่ผ่าน</v>
      </c>
    </row>
    <row r="8" spans="1:11" s="1" customFormat="1" ht="17.25" customHeight="1" x14ac:dyDescent="0.5">
      <c r="A8" s="8">
        <v>4</v>
      </c>
      <c r="B8" s="12"/>
      <c r="C8" s="13"/>
      <c r="D8" s="4"/>
      <c r="E8" s="4"/>
      <c r="F8" s="4"/>
      <c r="G8" s="4"/>
      <c r="H8" s="4"/>
      <c r="I8" s="3">
        <f t="shared" si="1"/>
        <v>0</v>
      </c>
      <c r="J8" s="3" t="str">
        <f t="shared" si="0"/>
        <v>0</v>
      </c>
      <c r="K8" s="3" t="str">
        <f t="shared" si="2"/>
        <v>ไม่ผ่าน</v>
      </c>
    </row>
    <row r="9" spans="1:11" s="1" customFormat="1" ht="17.25" customHeight="1" x14ac:dyDescent="0.5">
      <c r="A9" s="8">
        <v>5</v>
      </c>
      <c r="B9" s="12"/>
      <c r="C9" s="13"/>
      <c r="D9" s="4"/>
      <c r="E9" s="4"/>
      <c r="F9" s="4"/>
      <c r="G9" s="4"/>
      <c r="H9" s="4"/>
      <c r="I9" s="3">
        <f t="shared" si="1"/>
        <v>0</v>
      </c>
      <c r="J9" s="3" t="str">
        <f t="shared" si="0"/>
        <v>0</v>
      </c>
      <c r="K9" s="3" t="str">
        <f t="shared" si="2"/>
        <v>ไม่ผ่าน</v>
      </c>
    </row>
    <row r="10" spans="1:11" s="1" customFormat="1" ht="17.25" customHeight="1" x14ac:dyDescent="0.5">
      <c r="A10" s="8">
        <v>6</v>
      </c>
      <c r="B10" s="12"/>
      <c r="C10" s="13"/>
      <c r="D10" s="4"/>
      <c r="E10" s="4"/>
      <c r="F10" s="4"/>
      <c r="G10" s="4"/>
      <c r="H10" s="4"/>
      <c r="I10" s="3">
        <f t="shared" si="1"/>
        <v>0</v>
      </c>
      <c r="J10" s="3" t="str">
        <f t="shared" si="0"/>
        <v>0</v>
      </c>
      <c r="K10" s="3" t="str">
        <f t="shared" si="2"/>
        <v>ไม่ผ่าน</v>
      </c>
    </row>
    <row r="11" spans="1:11" s="1" customFormat="1" ht="17.25" customHeight="1" x14ac:dyDescent="0.5">
      <c r="A11" s="8">
        <v>7</v>
      </c>
      <c r="B11" s="12"/>
      <c r="C11" s="13"/>
      <c r="D11" s="4"/>
      <c r="E11" s="4"/>
      <c r="F11" s="4"/>
      <c r="G11" s="4"/>
      <c r="H11" s="4"/>
      <c r="I11" s="3">
        <f t="shared" si="1"/>
        <v>0</v>
      </c>
      <c r="J11" s="3" t="str">
        <f t="shared" si="0"/>
        <v>0</v>
      </c>
      <c r="K11" s="3" t="str">
        <f t="shared" si="2"/>
        <v>ไม่ผ่าน</v>
      </c>
    </row>
    <row r="12" spans="1:11" s="1" customFormat="1" ht="17.25" customHeight="1" x14ac:dyDescent="0.5">
      <c r="A12" s="8">
        <v>8</v>
      </c>
      <c r="B12" s="12"/>
      <c r="C12" s="13"/>
      <c r="D12" s="4"/>
      <c r="E12" s="4"/>
      <c r="F12" s="4"/>
      <c r="G12" s="4"/>
      <c r="H12" s="4"/>
      <c r="I12" s="3">
        <f t="shared" si="1"/>
        <v>0</v>
      </c>
      <c r="J12" s="3" t="str">
        <f t="shared" si="0"/>
        <v>0</v>
      </c>
      <c r="K12" s="3" t="str">
        <f t="shared" si="2"/>
        <v>ไม่ผ่าน</v>
      </c>
    </row>
    <row r="13" spans="1:11" s="1" customFormat="1" ht="17.25" customHeight="1" x14ac:dyDescent="0.5">
      <c r="A13" s="8">
        <v>9</v>
      </c>
      <c r="B13" s="12"/>
      <c r="C13" s="13"/>
      <c r="D13" s="4"/>
      <c r="E13" s="4"/>
      <c r="F13" s="4"/>
      <c r="G13" s="4"/>
      <c r="H13" s="4"/>
      <c r="I13" s="3">
        <f t="shared" si="1"/>
        <v>0</v>
      </c>
      <c r="J13" s="3" t="str">
        <f t="shared" si="0"/>
        <v>0</v>
      </c>
      <c r="K13" s="3" t="str">
        <f t="shared" si="2"/>
        <v>ไม่ผ่าน</v>
      </c>
    </row>
    <row r="14" spans="1:11" s="1" customFormat="1" ht="17.25" customHeight="1" x14ac:dyDescent="0.5">
      <c r="A14" s="8">
        <v>10</v>
      </c>
      <c r="B14" s="12"/>
      <c r="C14" s="13"/>
      <c r="D14" s="4"/>
      <c r="E14" s="4"/>
      <c r="F14" s="4"/>
      <c r="G14" s="4"/>
      <c r="H14" s="4"/>
      <c r="I14" s="3">
        <f t="shared" si="1"/>
        <v>0</v>
      </c>
      <c r="J14" s="3" t="str">
        <f t="shared" si="0"/>
        <v>0</v>
      </c>
      <c r="K14" s="3" t="str">
        <f t="shared" si="2"/>
        <v>ไม่ผ่าน</v>
      </c>
    </row>
    <row r="15" spans="1:11" s="1" customFormat="1" ht="17.25" customHeight="1" x14ac:dyDescent="0.5">
      <c r="A15" s="8">
        <v>11</v>
      </c>
      <c r="B15" s="12"/>
      <c r="C15" s="13"/>
      <c r="D15" s="4"/>
      <c r="E15" s="4"/>
      <c r="F15" s="4"/>
      <c r="G15" s="4"/>
      <c r="H15" s="4"/>
      <c r="I15" s="3">
        <f t="shared" si="1"/>
        <v>0</v>
      </c>
      <c r="J15" s="3" t="str">
        <f t="shared" si="0"/>
        <v>0</v>
      </c>
      <c r="K15" s="3" t="str">
        <f t="shared" si="2"/>
        <v>ไม่ผ่าน</v>
      </c>
    </row>
    <row r="16" spans="1:11" s="1" customFormat="1" ht="17.25" customHeight="1" x14ac:dyDescent="0.5">
      <c r="A16" s="8">
        <v>12</v>
      </c>
      <c r="B16" s="12"/>
      <c r="C16" s="13"/>
      <c r="D16" s="4"/>
      <c r="E16" s="4"/>
      <c r="F16" s="4"/>
      <c r="G16" s="4"/>
      <c r="H16" s="4"/>
      <c r="I16" s="3">
        <f t="shared" si="1"/>
        <v>0</v>
      </c>
      <c r="J16" s="3" t="str">
        <f t="shared" si="0"/>
        <v>0</v>
      </c>
      <c r="K16" s="3" t="str">
        <f t="shared" si="2"/>
        <v>ไม่ผ่าน</v>
      </c>
    </row>
    <row r="17" spans="1:11" s="1" customFormat="1" ht="17.25" customHeight="1" x14ac:dyDescent="0.5">
      <c r="A17" s="8">
        <v>13</v>
      </c>
      <c r="B17" s="12"/>
      <c r="C17" s="13"/>
      <c r="D17" s="4"/>
      <c r="E17" s="4"/>
      <c r="F17" s="4"/>
      <c r="G17" s="4"/>
      <c r="H17" s="4"/>
      <c r="I17" s="3">
        <f t="shared" ref="I17:I27" si="3">SUM(D17,E17,F17,G17,H17)</f>
        <v>0</v>
      </c>
      <c r="J17" s="3" t="str">
        <f t="shared" si="0"/>
        <v>0</v>
      </c>
      <c r="K17" s="3" t="str">
        <f t="shared" ref="K17:K27" si="4">IF(I17&lt;=3,"ไม่ผ่าน",IF(I17&lt;=7,"ผ่าน",IF(I17&lt;=11,"ดี",IF(I17&gt;=12,"ดีเยี่ยม"))))</f>
        <v>ไม่ผ่าน</v>
      </c>
    </row>
    <row r="18" spans="1:11" s="1" customFormat="1" ht="17.25" customHeight="1" x14ac:dyDescent="0.5">
      <c r="A18" s="8">
        <v>14</v>
      </c>
      <c r="B18" s="12"/>
      <c r="C18" s="13"/>
      <c r="D18" s="4"/>
      <c r="E18" s="4"/>
      <c r="F18" s="4"/>
      <c r="G18" s="4"/>
      <c r="H18" s="4"/>
      <c r="I18" s="3">
        <f t="shared" si="3"/>
        <v>0</v>
      </c>
      <c r="J18" s="3" t="str">
        <f t="shared" si="0"/>
        <v>0</v>
      </c>
      <c r="K18" s="3" t="str">
        <f t="shared" si="4"/>
        <v>ไม่ผ่าน</v>
      </c>
    </row>
    <row r="19" spans="1:11" s="1" customFormat="1" ht="17.25" customHeight="1" x14ac:dyDescent="0.5">
      <c r="A19" s="8">
        <v>15</v>
      </c>
      <c r="B19" s="12"/>
      <c r="C19" s="13"/>
      <c r="D19" s="4"/>
      <c r="E19" s="4"/>
      <c r="F19" s="4"/>
      <c r="G19" s="4"/>
      <c r="H19" s="4"/>
      <c r="I19" s="3">
        <f t="shared" si="3"/>
        <v>0</v>
      </c>
      <c r="J19" s="3" t="str">
        <f t="shared" si="0"/>
        <v>0</v>
      </c>
      <c r="K19" s="3" t="str">
        <f t="shared" si="4"/>
        <v>ไม่ผ่าน</v>
      </c>
    </row>
    <row r="20" spans="1:11" s="1" customFormat="1" ht="17.25" customHeight="1" x14ac:dyDescent="0.5">
      <c r="A20" s="8">
        <v>16</v>
      </c>
      <c r="B20" s="12"/>
      <c r="C20" s="13"/>
      <c r="D20" s="4"/>
      <c r="E20" s="4"/>
      <c r="F20" s="4"/>
      <c r="G20" s="4"/>
      <c r="H20" s="4"/>
      <c r="I20" s="3">
        <f t="shared" si="3"/>
        <v>0</v>
      </c>
      <c r="J20" s="3" t="str">
        <f t="shared" si="0"/>
        <v>0</v>
      </c>
      <c r="K20" s="3" t="str">
        <f t="shared" si="4"/>
        <v>ไม่ผ่าน</v>
      </c>
    </row>
    <row r="21" spans="1:11" s="1" customFormat="1" ht="17.25" customHeight="1" x14ac:dyDescent="0.5">
      <c r="A21" s="8">
        <v>17</v>
      </c>
      <c r="B21" s="12"/>
      <c r="C21" s="13"/>
      <c r="D21" s="4"/>
      <c r="E21" s="4"/>
      <c r="F21" s="4"/>
      <c r="G21" s="4"/>
      <c r="H21" s="4"/>
      <c r="I21" s="3">
        <f t="shared" si="3"/>
        <v>0</v>
      </c>
      <c r="J21" s="3" t="str">
        <f t="shared" si="0"/>
        <v>0</v>
      </c>
      <c r="K21" s="3" t="str">
        <f t="shared" si="4"/>
        <v>ไม่ผ่าน</v>
      </c>
    </row>
    <row r="22" spans="1:11" s="1" customFormat="1" ht="17.25" customHeight="1" x14ac:dyDescent="0.5">
      <c r="A22" s="8">
        <v>18</v>
      </c>
      <c r="B22" s="12"/>
      <c r="C22" s="13"/>
      <c r="D22" s="4"/>
      <c r="E22" s="4"/>
      <c r="F22" s="4"/>
      <c r="G22" s="4"/>
      <c r="H22" s="4"/>
      <c r="I22" s="3">
        <f t="shared" si="3"/>
        <v>0</v>
      </c>
      <c r="J22" s="3" t="str">
        <f t="shared" si="0"/>
        <v>0</v>
      </c>
      <c r="K22" s="3" t="str">
        <f t="shared" si="4"/>
        <v>ไม่ผ่าน</v>
      </c>
    </row>
    <row r="23" spans="1:11" s="1" customFormat="1" ht="17.25" customHeight="1" x14ac:dyDescent="0.5">
      <c r="A23" s="8">
        <v>19</v>
      </c>
      <c r="B23" s="12"/>
      <c r="C23" s="13"/>
      <c r="D23" s="4"/>
      <c r="E23" s="4"/>
      <c r="F23" s="4"/>
      <c r="G23" s="4"/>
      <c r="H23" s="4"/>
      <c r="I23" s="3">
        <f t="shared" si="3"/>
        <v>0</v>
      </c>
      <c r="J23" s="3" t="str">
        <f t="shared" si="0"/>
        <v>0</v>
      </c>
      <c r="K23" s="3" t="str">
        <f t="shared" si="4"/>
        <v>ไม่ผ่าน</v>
      </c>
    </row>
    <row r="24" spans="1:11" s="1" customFormat="1" ht="17.25" customHeight="1" x14ac:dyDescent="0.5">
      <c r="A24" s="7">
        <v>20</v>
      </c>
      <c r="B24" s="12"/>
      <c r="C24" s="13"/>
      <c r="D24" s="4"/>
      <c r="E24" s="4"/>
      <c r="F24" s="4"/>
      <c r="G24" s="4"/>
      <c r="H24" s="4"/>
      <c r="I24" s="3">
        <f t="shared" si="3"/>
        <v>0</v>
      </c>
      <c r="J24" s="3" t="str">
        <f t="shared" si="0"/>
        <v>0</v>
      </c>
      <c r="K24" s="3" t="str">
        <f t="shared" si="4"/>
        <v>ไม่ผ่าน</v>
      </c>
    </row>
    <row r="25" spans="1:11" s="1" customFormat="1" ht="17.25" customHeight="1" x14ac:dyDescent="0.5">
      <c r="A25" s="7">
        <v>21</v>
      </c>
      <c r="B25" s="12"/>
      <c r="C25" s="13"/>
      <c r="D25" s="4"/>
      <c r="E25" s="4"/>
      <c r="F25" s="4"/>
      <c r="G25" s="4"/>
      <c r="H25" s="4"/>
      <c r="I25" s="3">
        <f t="shared" si="3"/>
        <v>0</v>
      </c>
      <c r="J25" s="3" t="str">
        <f t="shared" si="0"/>
        <v>0</v>
      </c>
      <c r="K25" s="3" t="str">
        <f t="shared" si="4"/>
        <v>ไม่ผ่าน</v>
      </c>
    </row>
    <row r="26" spans="1:11" s="1" customFormat="1" ht="17.25" customHeight="1" x14ac:dyDescent="0.5">
      <c r="A26" s="7">
        <v>22</v>
      </c>
      <c r="B26" s="12"/>
      <c r="C26" s="13"/>
      <c r="D26" s="4"/>
      <c r="E26" s="4"/>
      <c r="F26" s="4"/>
      <c r="G26" s="4"/>
      <c r="H26" s="4"/>
      <c r="I26" s="3">
        <f t="shared" si="3"/>
        <v>0</v>
      </c>
      <c r="J26" s="3" t="str">
        <f t="shared" si="0"/>
        <v>0</v>
      </c>
      <c r="K26" s="3" t="str">
        <f t="shared" si="4"/>
        <v>ไม่ผ่าน</v>
      </c>
    </row>
    <row r="27" spans="1:11" s="1" customFormat="1" ht="17.25" customHeight="1" x14ac:dyDescent="0.5">
      <c r="A27" s="7">
        <v>23</v>
      </c>
      <c r="B27" s="12"/>
      <c r="C27" s="13"/>
      <c r="D27" s="4"/>
      <c r="E27" s="4"/>
      <c r="F27" s="4"/>
      <c r="G27" s="4"/>
      <c r="H27" s="4"/>
      <c r="I27" s="3">
        <f t="shared" si="3"/>
        <v>0</v>
      </c>
      <c r="J27" s="3" t="str">
        <f t="shared" si="0"/>
        <v>0</v>
      </c>
      <c r="K27" s="3" t="str">
        <f t="shared" si="4"/>
        <v>ไม่ผ่าน</v>
      </c>
    </row>
    <row r="28" spans="1:11" s="1" customFormat="1" ht="17.25" customHeight="1" x14ac:dyDescent="0.5">
      <c r="A28" s="7">
        <v>24</v>
      </c>
      <c r="B28" s="12"/>
      <c r="C28" s="13"/>
      <c r="D28" s="4"/>
      <c r="E28" s="4"/>
      <c r="F28" s="4"/>
      <c r="G28" s="4"/>
      <c r="H28" s="4"/>
      <c r="I28" s="3">
        <f>SUM(D28,E28,F28,G28,H28)</f>
        <v>0</v>
      </c>
      <c r="J28" s="3" t="str">
        <f t="shared" si="0"/>
        <v>0</v>
      </c>
      <c r="K28" s="3" t="str">
        <f>IF(I28&lt;=3,"ไม่ผ่าน",IF(I28&lt;=7,"ผ่าน",IF(I28&lt;=11,"ดี",IF(I28&gt;=12,"ดีเยี่ยม"))))</f>
        <v>ไม่ผ่าน</v>
      </c>
    </row>
    <row r="29" spans="1:11" s="1" customFormat="1" ht="17.25" customHeight="1" x14ac:dyDescent="0.5">
      <c r="A29" s="7">
        <v>25</v>
      </c>
      <c r="B29" s="12"/>
      <c r="C29" s="13"/>
      <c r="D29" s="4"/>
      <c r="E29" s="4"/>
      <c r="F29" s="4"/>
      <c r="G29" s="4"/>
      <c r="H29" s="4"/>
      <c r="I29" s="3">
        <f>SUM(D29,E29,F29,G29,H29)</f>
        <v>0</v>
      </c>
      <c r="J29" s="3" t="str">
        <f t="shared" si="0"/>
        <v>0</v>
      </c>
      <c r="K29" s="3" t="str">
        <f>IF(I29&lt;=3,"ไม่ผ่าน",IF(I29&lt;=7,"ผ่าน",IF(I29&lt;=11,"ดี",IF(I29&gt;=12,"ดีเยี่ยม"))))</f>
        <v>ไม่ผ่าน</v>
      </c>
    </row>
    <row r="30" spans="1:11" s="1" customFormat="1" ht="17.25" customHeight="1" x14ac:dyDescent="0.5">
      <c r="A30" s="9"/>
      <c r="B30" s="19"/>
      <c r="C30" s="29"/>
      <c r="D30" s="78">
        <f>COUNTIF(J5:J29,3)</f>
        <v>0</v>
      </c>
      <c r="E30" s="78">
        <f>COUNTIF(J5:J29,2)</f>
        <v>0</v>
      </c>
      <c r="F30" s="78">
        <f>COUNTIF(J5:J29,1)</f>
        <v>0</v>
      </c>
      <c r="G30" s="78">
        <f>COUNTIF(J5:J29,0)</f>
        <v>25</v>
      </c>
      <c r="H30" s="15"/>
      <c r="I30" s="16"/>
      <c r="J30" s="16"/>
      <c r="K30" s="16"/>
    </row>
    <row r="31" spans="1:11" s="1" customFormat="1" ht="19.8" x14ac:dyDescent="0.5">
      <c r="C31" s="1" t="s">
        <v>2</v>
      </c>
      <c r="D31" s="5"/>
      <c r="E31" s="5"/>
      <c r="F31" s="5"/>
      <c r="G31" s="5"/>
      <c r="H31" s="5"/>
    </row>
    <row r="32" spans="1:11" s="1" customFormat="1" ht="18" customHeight="1" x14ac:dyDescent="0.5">
      <c r="C32" s="1" t="s">
        <v>13</v>
      </c>
      <c r="D32" s="5"/>
      <c r="E32" s="79">
        <f>(D30*100)/25</f>
        <v>0</v>
      </c>
      <c r="F32" s="5"/>
      <c r="G32" s="5"/>
      <c r="H32" s="5"/>
      <c r="I32" s="5" t="s">
        <v>18</v>
      </c>
      <c r="K32" s="79">
        <f>(F30*100)/25</f>
        <v>0</v>
      </c>
    </row>
    <row r="33" spans="3:11" s="1" customFormat="1" ht="18" customHeight="1" x14ac:dyDescent="0.5">
      <c r="C33" s="1" t="s">
        <v>14</v>
      </c>
      <c r="D33" s="5"/>
      <c r="E33" s="79">
        <f>(E30*100)/25</f>
        <v>0</v>
      </c>
      <c r="F33" s="5"/>
      <c r="G33" s="5"/>
      <c r="H33" s="5"/>
      <c r="I33" s="5" t="s">
        <v>19</v>
      </c>
      <c r="K33" s="79">
        <f>(G30*100)/25</f>
        <v>100</v>
      </c>
    </row>
    <row r="34" spans="3:11" s="1" customFormat="1" ht="18" customHeight="1" x14ac:dyDescent="0.5">
      <c r="C34" s="1" t="s">
        <v>15</v>
      </c>
      <c r="D34" s="5"/>
      <c r="E34" s="5"/>
      <c r="F34" s="5"/>
      <c r="G34" s="39" t="s">
        <v>20</v>
      </c>
    </row>
    <row r="35" spans="3:11" s="1" customFormat="1" ht="18" customHeight="1" x14ac:dyDescent="0.5">
      <c r="C35" s="1" t="s">
        <v>16</v>
      </c>
      <c r="D35" s="5"/>
      <c r="E35" s="5"/>
      <c r="F35" s="5"/>
      <c r="G35" s="39" t="s">
        <v>23</v>
      </c>
    </row>
    <row r="36" spans="3:11" s="1" customFormat="1" ht="18" customHeight="1" x14ac:dyDescent="0.5">
      <c r="C36" s="1" t="s">
        <v>17</v>
      </c>
      <c r="D36" s="5"/>
      <c r="E36" s="5"/>
      <c r="F36" s="5"/>
      <c r="G36" s="39" t="s">
        <v>21</v>
      </c>
    </row>
  </sheetData>
  <mergeCells count="9">
    <mergeCell ref="C1:K1"/>
    <mergeCell ref="A2:K2"/>
    <mergeCell ref="A3:A4"/>
    <mergeCell ref="B3:B4"/>
    <mergeCell ref="C3:C4"/>
    <mergeCell ref="D3:H3"/>
    <mergeCell ref="I3:I4"/>
    <mergeCell ref="J3:J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31" workbookViewId="0">
      <selection activeCell="O43" sqref="O43"/>
    </sheetView>
  </sheetViews>
  <sheetFormatPr defaultRowHeight="13.8" x14ac:dyDescent="0.25"/>
  <cols>
    <col min="1" max="1" width="4.3984375" customWidth="1"/>
    <col min="2" max="2" width="9.3984375" customWidth="1"/>
    <col min="3" max="3" width="8.3984375" customWidth="1"/>
    <col min="4" max="4" width="11.8984375" customWidth="1"/>
    <col min="5" max="5" width="13.3984375" customWidth="1"/>
    <col min="6" max="10" width="3.69921875" customWidth="1"/>
    <col min="11" max="11" width="6.19921875" customWidth="1"/>
    <col min="12" max="13" width="7.3984375" customWidth="1"/>
  </cols>
  <sheetData>
    <row r="1" spans="1:13" s="1" customFormat="1" ht="2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29.25" customHeight="1" x14ac:dyDescent="0.6">
      <c r="A2" s="135" t="s">
        <v>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1" customFormat="1" ht="17.25" customHeight="1" x14ac:dyDescent="0.5">
      <c r="A5" s="8">
        <v>1</v>
      </c>
      <c r="B5" s="23"/>
      <c r="C5" s="23"/>
      <c r="D5" s="12"/>
      <c r="E5" s="13"/>
      <c r="F5" s="4">
        <v>3</v>
      </c>
      <c r="G5" s="4">
        <v>2</v>
      </c>
      <c r="H5" s="4">
        <v>1</v>
      </c>
      <c r="I5" s="4">
        <v>3</v>
      </c>
      <c r="J5" s="4">
        <v>3</v>
      </c>
      <c r="K5" s="3">
        <f>SUM(F5,G5,H5,I5,J5)</f>
        <v>12</v>
      </c>
      <c r="L5" s="3" t="str">
        <f t="shared" ref="L5:L40" si="0">IF(K5&lt;=3,"0",IF(K5&lt;=7,"1",IF(K5&lt;=11,"2",IF(K5&gt;=12,"3"))))</f>
        <v>3</v>
      </c>
      <c r="M5" s="3" t="str">
        <f>IF(K5&lt;=3,"ไม่ผ่าน",IF(K5&lt;=7,"ผ่าน",IF(K5&lt;=11,"ดี",IF(K5&gt;=12,"ดีเยี่ยม"))))</f>
        <v>ดีเยี่ยม</v>
      </c>
    </row>
    <row r="6" spans="1:13" s="1" customFormat="1" ht="17.25" customHeight="1" x14ac:dyDescent="0.5">
      <c r="A6" s="8">
        <v>2</v>
      </c>
      <c r="B6" s="23"/>
      <c r="C6" s="23"/>
      <c r="D6" s="12"/>
      <c r="E6" s="13"/>
      <c r="F6" s="4"/>
      <c r="G6" s="4"/>
      <c r="H6" s="4"/>
      <c r="I6" s="4"/>
      <c r="J6" s="4"/>
      <c r="K6" s="3">
        <f t="shared" ref="K6:K16" si="1">SUM(F6,G6,H6,I6,J6)</f>
        <v>0</v>
      </c>
      <c r="L6" s="3" t="str">
        <f t="shared" si="0"/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8">
        <v>3</v>
      </c>
      <c r="B7" s="23"/>
      <c r="C7" s="23"/>
      <c r="D7" s="12"/>
      <c r="E7" s="13"/>
      <c r="F7" s="4"/>
      <c r="G7" s="4"/>
      <c r="H7" s="4"/>
      <c r="I7" s="4"/>
      <c r="J7" s="4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1" customFormat="1" ht="17.25" customHeight="1" x14ac:dyDescent="0.5">
      <c r="A8" s="8">
        <v>4</v>
      </c>
      <c r="B8" s="23"/>
      <c r="C8" s="23"/>
      <c r="D8" s="12"/>
      <c r="E8" s="13"/>
      <c r="F8" s="4"/>
      <c r="G8" s="4"/>
      <c r="H8" s="4"/>
      <c r="I8" s="4"/>
      <c r="J8" s="4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1" customFormat="1" ht="17.25" customHeight="1" x14ac:dyDescent="0.5">
      <c r="A9" s="8">
        <v>5</v>
      </c>
      <c r="B9" s="23"/>
      <c r="C9" s="23"/>
      <c r="D9" s="12"/>
      <c r="E9" s="13"/>
      <c r="F9" s="4"/>
      <c r="G9" s="4"/>
      <c r="H9" s="4"/>
      <c r="I9" s="4"/>
      <c r="J9" s="4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1" customFormat="1" ht="17.25" customHeight="1" x14ac:dyDescent="0.5">
      <c r="A10" s="8">
        <v>6</v>
      </c>
      <c r="B10" s="23"/>
      <c r="C10" s="23"/>
      <c r="D10" s="12"/>
      <c r="E10" s="13"/>
      <c r="F10" s="4"/>
      <c r="G10" s="4"/>
      <c r="H10" s="4"/>
      <c r="I10" s="4"/>
      <c r="J10" s="4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1" customFormat="1" ht="17.25" customHeight="1" x14ac:dyDescent="0.5">
      <c r="A11" s="8">
        <v>7</v>
      </c>
      <c r="B11" s="23"/>
      <c r="C11" s="23"/>
      <c r="D11" s="12"/>
      <c r="E11" s="13"/>
      <c r="F11" s="4"/>
      <c r="G11" s="4"/>
      <c r="H11" s="4"/>
      <c r="I11" s="4"/>
      <c r="J11" s="4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1" customFormat="1" ht="17.25" customHeight="1" x14ac:dyDescent="0.5">
      <c r="A12" s="8">
        <v>8</v>
      </c>
      <c r="B12" s="23"/>
      <c r="C12" s="23"/>
      <c r="D12" s="12"/>
      <c r="E12" s="13"/>
      <c r="F12" s="4"/>
      <c r="G12" s="4"/>
      <c r="H12" s="4"/>
      <c r="I12" s="4"/>
      <c r="J12" s="4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1" customFormat="1" ht="17.25" customHeight="1" x14ac:dyDescent="0.5">
      <c r="A13" s="8">
        <v>9</v>
      </c>
      <c r="B13" s="23"/>
      <c r="C13" s="23"/>
      <c r="D13" s="12"/>
      <c r="E13" s="13"/>
      <c r="F13" s="4"/>
      <c r="G13" s="4"/>
      <c r="H13" s="4"/>
      <c r="I13" s="4"/>
      <c r="J13" s="4"/>
      <c r="K13" s="3">
        <f t="shared" si="1"/>
        <v>0</v>
      </c>
      <c r="L13" s="3" t="str">
        <f t="shared" si="0"/>
        <v>0</v>
      </c>
      <c r="M13" s="3" t="str">
        <f t="shared" si="2"/>
        <v>ไม่ผ่าน</v>
      </c>
    </row>
    <row r="14" spans="1:13" s="1" customFormat="1" ht="17.25" customHeight="1" x14ac:dyDescent="0.5">
      <c r="A14" s="8">
        <v>10</v>
      </c>
      <c r="B14" s="23"/>
      <c r="C14" s="23"/>
      <c r="D14" s="12"/>
      <c r="E14" s="13"/>
      <c r="F14" s="4"/>
      <c r="G14" s="4"/>
      <c r="H14" s="4"/>
      <c r="I14" s="4"/>
      <c r="J14" s="4"/>
      <c r="K14" s="3">
        <f t="shared" si="1"/>
        <v>0</v>
      </c>
      <c r="L14" s="3" t="str">
        <f t="shared" si="0"/>
        <v>0</v>
      </c>
      <c r="M14" s="3" t="str">
        <f t="shared" si="2"/>
        <v>ไม่ผ่าน</v>
      </c>
    </row>
    <row r="15" spans="1:13" s="1" customFormat="1" ht="17.25" customHeight="1" x14ac:dyDescent="0.5">
      <c r="A15" s="8">
        <v>11</v>
      </c>
      <c r="B15" s="23"/>
      <c r="C15" s="23"/>
      <c r="D15" s="12"/>
      <c r="E15" s="13"/>
      <c r="F15" s="4"/>
      <c r="G15" s="4"/>
      <c r="H15" s="4"/>
      <c r="I15" s="4"/>
      <c r="J15" s="4"/>
      <c r="K15" s="3">
        <f t="shared" si="1"/>
        <v>0</v>
      </c>
      <c r="L15" s="3" t="str">
        <f t="shared" si="0"/>
        <v>0</v>
      </c>
      <c r="M15" s="3" t="str">
        <f t="shared" si="2"/>
        <v>ไม่ผ่าน</v>
      </c>
    </row>
    <row r="16" spans="1:13" s="1" customFormat="1" ht="17.25" customHeight="1" x14ac:dyDescent="0.5">
      <c r="A16" s="8">
        <v>12</v>
      </c>
      <c r="B16" s="23"/>
      <c r="C16" s="23"/>
      <c r="D16" s="12"/>
      <c r="E16" s="13"/>
      <c r="F16" s="4"/>
      <c r="G16" s="4"/>
      <c r="H16" s="4"/>
      <c r="I16" s="4"/>
      <c r="J16" s="4"/>
      <c r="K16" s="3">
        <f t="shared" si="1"/>
        <v>0</v>
      </c>
      <c r="L16" s="3" t="str">
        <f t="shared" si="0"/>
        <v>0</v>
      </c>
      <c r="M16" s="3" t="str">
        <f t="shared" si="2"/>
        <v>ไม่ผ่าน</v>
      </c>
    </row>
    <row r="17" spans="1:13" s="1" customFormat="1" ht="17.25" customHeight="1" x14ac:dyDescent="0.5">
      <c r="A17" s="8">
        <v>13</v>
      </c>
      <c r="B17" s="23"/>
      <c r="C17" s="23"/>
      <c r="D17" s="12"/>
      <c r="E17" s="13"/>
      <c r="F17" s="4"/>
      <c r="G17" s="4"/>
      <c r="H17" s="4"/>
      <c r="I17" s="4"/>
      <c r="J17" s="4"/>
      <c r="K17" s="3">
        <f t="shared" ref="K17:K40" si="3">SUM(F17,G17,H17,I17,J17)</f>
        <v>0</v>
      </c>
      <c r="L17" s="3" t="str">
        <f t="shared" si="0"/>
        <v>0</v>
      </c>
      <c r="M17" s="3" t="str">
        <f t="shared" ref="M17:M40" si="4">IF(K17&lt;=3,"ไม่ผ่าน",IF(K17&lt;=7,"ผ่าน",IF(K17&lt;=11,"ดี",IF(K17&gt;=12,"ดีเยี่ยม"))))</f>
        <v>ไม่ผ่าน</v>
      </c>
    </row>
    <row r="18" spans="1:13" s="1" customFormat="1" ht="17.25" customHeight="1" x14ac:dyDescent="0.5">
      <c r="A18" s="8">
        <v>14</v>
      </c>
      <c r="B18" s="23"/>
      <c r="C18" s="23"/>
      <c r="D18" s="12"/>
      <c r="E18" s="13"/>
      <c r="F18" s="4"/>
      <c r="G18" s="4"/>
      <c r="H18" s="4"/>
      <c r="I18" s="4"/>
      <c r="J18" s="4"/>
      <c r="K18" s="3">
        <f t="shared" si="3"/>
        <v>0</v>
      </c>
      <c r="L18" s="3" t="str">
        <f t="shared" si="0"/>
        <v>0</v>
      </c>
      <c r="M18" s="3" t="str">
        <f t="shared" si="4"/>
        <v>ไม่ผ่าน</v>
      </c>
    </row>
    <row r="19" spans="1:13" s="1" customFormat="1" ht="17.25" customHeight="1" x14ac:dyDescent="0.5">
      <c r="A19" s="8">
        <v>15</v>
      </c>
      <c r="B19" s="23"/>
      <c r="C19" s="23"/>
      <c r="D19" s="12"/>
      <c r="E19" s="13"/>
      <c r="F19" s="4"/>
      <c r="G19" s="4"/>
      <c r="H19" s="4"/>
      <c r="I19" s="4"/>
      <c r="J19" s="4"/>
      <c r="K19" s="3">
        <f t="shared" si="3"/>
        <v>0</v>
      </c>
      <c r="L19" s="3" t="str">
        <f t="shared" si="0"/>
        <v>0</v>
      </c>
      <c r="M19" s="3" t="str">
        <f t="shared" si="4"/>
        <v>ไม่ผ่าน</v>
      </c>
    </row>
    <row r="20" spans="1:13" s="1" customFormat="1" ht="17.25" customHeight="1" x14ac:dyDescent="0.5">
      <c r="A20" s="8">
        <v>16</v>
      </c>
      <c r="B20" s="23"/>
      <c r="C20" s="23"/>
      <c r="D20" s="12"/>
      <c r="E20" s="13"/>
      <c r="F20" s="4"/>
      <c r="G20" s="4"/>
      <c r="H20" s="4"/>
      <c r="I20" s="4"/>
      <c r="J20" s="4"/>
      <c r="K20" s="3">
        <f t="shared" si="3"/>
        <v>0</v>
      </c>
      <c r="L20" s="3" t="str">
        <f t="shared" si="0"/>
        <v>0</v>
      </c>
      <c r="M20" s="3" t="str">
        <f t="shared" si="4"/>
        <v>ไม่ผ่าน</v>
      </c>
    </row>
    <row r="21" spans="1:13" s="1" customFormat="1" ht="17.25" customHeight="1" x14ac:dyDescent="0.5">
      <c r="A21" s="8">
        <v>17</v>
      </c>
      <c r="B21" s="23"/>
      <c r="C21" s="23"/>
      <c r="D21" s="12"/>
      <c r="E21" s="13"/>
      <c r="F21" s="4"/>
      <c r="G21" s="4"/>
      <c r="H21" s="4"/>
      <c r="I21" s="4"/>
      <c r="J21" s="4"/>
      <c r="K21" s="3">
        <f t="shared" si="3"/>
        <v>0</v>
      </c>
      <c r="L21" s="3" t="str">
        <f t="shared" si="0"/>
        <v>0</v>
      </c>
      <c r="M21" s="3" t="str">
        <f t="shared" si="4"/>
        <v>ไม่ผ่าน</v>
      </c>
    </row>
    <row r="22" spans="1:13" s="1" customFormat="1" ht="17.25" customHeight="1" x14ac:dyDescent="0.5">
      <c r="A22" s="8">
        <v>18</v>
      </c>
      <c r="B22" s="23"/>
      <c r="C22" s="23"/>
      <c r="D22" s="12"/>
      <c r="E22" s="13"/>
      <c r="F22" s="4"/>
      <c r="G22" s="4"/>
      <c r="H22" s="4"/>
      <c r="I22" s="4"/>
      <c r="J22" s="4"/>
      <c r="K22" s="3">
        <f t="shared" si="3"/>
        <v>0</v>
      </c>
      <c r="L22" s="3" t="str">
        <f t="shared" si="0"/>
        <v>0</v>
      </c>
      <c r="M22" s="3" t="str">
        <f t="shared" si="4"/>
        <v>ไม่ผ่าน</v>
      </c>
    </row>
    <row r="23" spans="1:13" s="1" customFormat="1" ht="17.25" customHeight="1" x14ac:dyDescent="0.5">
      <c r="A23" s="8">
        <v>19</v>
      </c>
      <c r="B23" s="23"/>
      <c r="C23" s="23"/>
      <c r="D23" s="12"/>
      <c r="E23" s="13"/>
      <c r="F23" s="4"/>
      <c r="G23" s="4"/>
      <c r="H23" s="4"/>
      <c r="I23" s="4"/>
      <c r="J23" s="4"/>
      <c r="K23" s="3">
        <f t="shared" si="3"/>
        <v>0</v>
      </c>
      <c r="L23" s="3" t="str">
        <f t="shared" si="0"/>
        <v>0</v>
      </c>
      <c r="M23" s="3" t="str">
        <f t="shared" si="4"/>
        <v>ไม่ผ่าน</v>
      </c>
    </row>
    <row r="24" spans="1:13" s="1" customFormat="1" ht="17.25" customHeight="1" x14ac:dyDescent="0.5">
      <c r="A24" s="7">
        <v>20</v>
      </c>
      <c r="B24" s="7"/>
      <c r="C24" s="7"/>
      <c r="D24" s="12"/>
      <c r="E24" s="13"/>
      <c r="F24" s="4"/>
      <c r="G24" s="4"/>
      <c r="H24" s="4"/>
      <c r="I24" s="4"/>
      <c r="J24" s="4"/>
      <c r="K24" s="3">
        <f t="shared" si="3"/>
        <v>0</v>
      </c>
      <c r="L24" s="3" t="str">
        <f t="shared" si="0"/>
        <v>0</v>
      </c>
      <c r="M24" s="3" t="str">
        <f t="shared" si="4"/>
        <v>ไม่ผ่าน</v>
      </c>
    </row>
    <row r="25" spans="1:13" s="1" customFormat="1" ht="17.25" customHeight="1" x14ac:dyDescent="0.5">
      <c r="A25" s="7">
        <v>21</v>
      </c>
      <c r="B25" s="7"/>
      <c r="C25" s="7"/>
      <c r="D25" s="12"/>
      <c r="E25" s="13"/>
      <c r="F25" s="4"/>
      <c r="G25" s="4"/>
      <c r="H25" s="4"/>
      <c r="I25" s="4"/>
      <c r="J25" s="4"/>
      <c r="K25" s="3">
        <f t="shared" si="3"/>
        <v>0</v>
      </c>
      <c r="L25" s="3" t="str">
        <f t="shared" si="0"/>
        <v>0</v>
      </c>
      <c r="M25" s="3" t="str">
        <f t="shared" si="4"/>
        <v>ไม่ผ่าน</v>
      </c>
    </row>
    <row r="26" spans="1:13" s="1" customFormat="1" ht="17.25" customHeight="1" x14ac:dyDescent="0.5">
      <c r="A26" s="7">
        <v>22</v>
      </c>
      <c r="B26" s="7"/>
      <c r="C26" s="7"/>
      <c r="D26" s="12"/>
      <c r="E26" s="13"/>
      <c r="F26" s="4"/>
      <c r="G26" s="4"/>
      <c r="H26" s="4"/>
      <c r="I26" s="4"/>
      <c r="J26" s="4"/>
      <c r="K26" s="3">
        <f t="shared" si="3"/>
        <v>0</v>
      </c>
      <c r="L26" s="3" t="str">
        <f t="shared" si="0"/>
        <v>0</v>
      </c>
      <c r="M26" s="3" t="str">
        <f t="shared" si="4"/>
        <v>ไม่ผ่าน</v>
      </c>
    </row>
    <row r="27" spans="1:13" s="1" customFormat="1" ht="17.25" customHeight="1" x14ac:dyDescent="0.5">
      <c r="A27" s="7">
        <v>23</v>
      </c>
      <c r="B27" s="7"/>
      <c r="C27" s="7"/>
      <c r="D27" s="12"/>
      <c r="E27" s="13"/>
      <c r="F27" s="4"/>
      <c r="G27" s="4"/>
      <c r="H27" s="4"/>
      <c r="I27" s="4"/>
      <c r="J27" s="4"/>
      <c r="K27" s="3">
        <f t="shared" si="3"/>
        <v>0</v>
      </c>
      <c r="L27" s="3" t="str">
        <f t="shared" si="0"/>
        <v>0</v>
      </c>
      <c r="M27" s="3" t="str">
        <f t="shared" si="4"/>
        <v>ไม่ผ่าน</v>
      </c>
    </row>
    <row r="28" spans="1:13" s="1" customFormat="1" ht="17.25" customHeight="1" x14ac:dyDescent="0.5">
      <c r="A28" s="7">
        <v>24</v>
      </c>
      <c r="B28" s="7"/>
      <c r="C28" s="7"/>
      <c r="D28" s="12"/>
      <c r="E28" s="13"/>
      <c r="F28" s="4"/>
      <c r="G28" s="4"/>
      <c r="H28" s="4"/>
      <c r="I28" s="4"/>
      <c r="J28" s="4"/>
      <c r="K28" s="3">
        <f t="shared" si="3"/>
        <v>0</v>
      </c>
      <c r="L28" s="3" t="str">
        <f t="shared" si="0"/>
        <v>0</v>
      </c>
      <c r="M28" s="3" t="str">
        <f t="shared" si="4"/>
        <v>ไม่ผ่าน</v>
      </c>
    </row>
    <row r="29" spans="1:13" s="1" customFormat="1" ht="17.25" customHeight="1" x14ac:dyDescent="0.5">
      <c r="A29" s="7">
        <v>25</v>
      </c>
      <c r="B29" s="7"/>
      <c r="C29" s="7"/>
      <c r="D29" s="12"/>
      <c r="E29" s="13"/>
      <c r="F29" s="4"/>
      <c r="G29" s="4"/>
      <c r="H29" s="4"/>
      <c r="I29" s="4"/>
      <c r="J29" s="4"/>
      <c r="K29" s="3">
        <f t="shared" si="3"/>
        <v>0</v>
      </c>
      <c r="L29" s="3" t="str">
        <f t="shared" si="0"/>
        <v>0</v>
      </c>
      <c r="M29" s="3" t="str">
        <f t="shared" si="4"/>
        <v>ไม่ผ่าน</v>
      </c>
    </row>
    <row r="30" spans="1:13" s="1" customFormat="1" ht="17.25" customHeight="1" x14ac:dyDescent="0.5">
      <c r="A30" s="7">
        <v>26</v>
      </c>
      <c r="B30" s="7"/>
      <c r="C30" s="7"/>
      <c r="D30" s="12"/>
      <c r="E30" s="13"/>
      <c r="F30" s="4"/>
      <c r="G30" s="4"/>
      <c r="H30" s="4"/>
      <c r="I30" s="4"/>
      <c r="J30" s="4"/>
      <c r="K30" s="3">
        <f t="shared" si="3"/>
        <v>0</v>
      </c>
      <c r="L30" s="3" t="str">
        <f t="shared" si="0"/>
        <v>0</v>
      </c>
      <c r="M30" s="3" t="str">
        <f t="shared" si="4"/>
        <v>ไม่ผ่าน</v>
      </c>
    </row>
    <row r="31" spans="1:13" s="1" customFormat="1" ht="17.25" customHeight="1" x14ac:dyDescent="0.5">
      <c r="A31" s="7">
        <v>27</v>
      </c>
      <c r="B31" s="7"/>
      <c r="C31" s="7"/>
      <c r="D31" s="12"/>
      <c r="E31" s="13"/>
      <c r="F31" s="4"/>
      <c r="G31" s="4"/>
      <c r="H31" s="4"/>
      <c r="I31" s="4"/>
      <c r="J31" s="4"/>
      <c r="K31" s="3">
        <f t="shared" si="3"/>
        <v>0</v>
      </c>
      <c r="L31" s="3" t="str">
        <f t="shared" si="0"/>
        <v>0</v>
      </c>
      <c r="M31" s="3" t="str">
        <f t="shared" si="4"/>
        <v>ไม่ผ่าน</v>
      </c>
    </row>
    <row r="32" spans="1:13" s="1" customFormat="1" ht="17.25" customHeight="1" x14ac:dyDescent="0.5">
      <c r="A32" s="7">
        <v>28</v>
      </c>
      <c r="B32" s="7"/>
      <c r="C32" s="7"/>
      <c r="D32" s="12"/>
      <c r="E32" s="13"/>
      <c r="F32" s="4"/>
      <c r="G32" s="4"/>
      <c r="H32" s="4"/>
      <c r="I32" s="4"/>
      <c r="J32" s="4"/>
      <c r="K32" s="3">
        <f t="shared" si="3"/>
        <v>0</v>
      </c>
      <c r="L32" s="3" t="str">
        <f t="shared" si="0"/>
        <v>0</v>
      </c>
      <c r="M32" s="3" t="str">
        <f t="shared" si="4"/>
        <v>ไม่ผ่าน</v>
      </c>
    </row>
    <row r="33" spans="1:13" s="1" customFormat="1" ht="17.25" customHeight="1" x14ac:dyDescent="0.5">
      <c r="A33" s="7">
        <v>29</v>
      </c>
      <c r="B33" s="7"/>
      <c r="C33" s="7"/>
      <c r="D33" s="12"/>
      <c r="E33" s="13"/>
      <c r="F33" s="4"/>
      <c r="G33" s="4"/>
      <c r="H33" s="4"/>
      <c r="I33" s="4"/>
      <c r="J33" s="4"/>
      <c r="K33" s="3">
        <f t="shared" si="3"/>
        <v>0</v>
      </c>
      <c r="L33" s="3" t="str">
        <f t="shared" si="0"/>
        <v>0</v>
      </c>
      <c r="M33" s="3" t="str">
        <f t="shared" si="4"/>
        <v>ไม่ผ่าน</v>
      </c>
    </row>
    <row r="34" spans="1:13" s="1" customFormat="1" ht="17.25" customHeight="1" x14ac:dyDescent="0.5">
      <c r="A34" s="7">
        <v>30</v>
      </c>
      <c r="B34" s="7"/>
      <c r="C34" s="7"/>
      <c r="D34" s="12"/>
      <c r="E34" s="13"/>
      <c r="F34" s="4"/>
      <c r="G34" s="4"/>
      <c r="H34" s="4"/>
      <c r="I34" s="4"/>
      <c r="J34" s="4"/>
      <c r="K34" s="3">
        <f t="shared" si="3"/>
        <v>0</v>
      </c>
      <c r="L34" s="3" t="str">
        <f t="shared" si="0"/>
        <v>0</v>
      </c>
      <c r="M34" s="3" t="str">
        <f t="shared" si="4"/>
        <v>ไม่ผ่าน</v>
      </c>
    </row>
    <row r="35" spans="1:13" s="1" customFormat="1" ht="17.25" customHeight="1" x14ac:dyDescent="0.5">
      <c r="A35" s="7">
        <v>31</v>
      </c>
      <c r="B35" s="7"/>
      <c r="C35" s="7"/>
      <c r="D35" s="12"/>
      <c r="E35" s="13"/>
      <c r="F35" s="4"/>
      <c r="G35" s="4"/>
      <c r="H35" s="4"/>
      <c r="I35" s="4"/>
      <c r="J35" s="4"/>
      <c r="K35" s="3">
        <f t="shared" si="3"/>
        <v>0</v>
      </c>
      <c r="L35" s="3" t="str">
        <f t="shared" si="0"/>
        <v>0</v>
      </c>
      <c r="M35" s="3" t="str">
        <f t="shared" si="4"/>
        <v>ไม่ผ่าน</v>
      </c>
    </row>
    <row r="36" spans="1:13" s="1" customFormat="1" ht="17.25" customHeight="1" x14ac:dyDescent="0.5">
      <c r="A36" s="7">
        <v>32</v>
      </c>
      <c r="B36" s="7"/>
      <c r="C36" s="7"/>
      <c r="D36" s="12"/>
      <c r="E36" s="13"/>
      <c r="F36" s="4"/>
      <c r="G36" s="4"/>
      <c r="H36" s="4"/>
      <c r="I36" s="4"/>
      <c r="J36" s="4"/>
      <c r="K36" s="3">
        <f t="shared" si="3"/>
        <v>0</v>
      </c>
      <c r="L36" s="3" t="str">
        <f t="shared" si="0"/>
        <v>0</v>
      </c>
      <c r="M36" s="3" t="str">
        <f t="shared" si="4"/>
        <v>ไม่ผ่าน</v>
      </c>
    </row>
    <row r="37" spans="1:13" s="1" customFormat="1" ht="17.25" customHeight="1" x14ac:dyDescent="0.5">
      <c r="A37" s="7">
        <v>33</v>
      </c>
      <c r="B37" s="7"/>
      <c r="C37" s="7"/>
      <c r="D37" s="12"/>
      <c r="E37" s="13"/>
      <c r="F37" s="4"/>
      <c r="G37" s="4"/>
      <c r="H37" s="4"/>
      <c r="I37" s="4"/>
      <c r="J37" s="4"/>
      <c r="K37" s="3">
        <f t="shared" si="3"/>
        <v>0</v>
      </c>
      <c r="L37" s="3" t="str">
        <f t="shared" si="0"/>
        <v>0</v>
      </c>
      <c r="M37" s="3" t="str">
        <f t="shared" si="4"/>
        <v>ไม่ผ่าน</v>
      </c>
    </row>
    <row r="38" spans="1:13" s="1" customFormat="1" ht="17.25" customHeight="1" x14ac:dyDescent="0.5">
      <c r="A38" s="7">
        <v>34</v>
      </c>
      <c r="B38" s="7"/>
      <c r="C38" s="7"/>
      <c r="D38" s="12"/>
      <c r="E38" s="13"/>
      <c r="F38" s="4"/>
      <c r="G38" s="4"/>
      <c r="H38" s="4"/>
      <c r="I38" s="4"/>
      <c r="J38" s="4"/>
      <c r="K38" s="3">
        <f t="shared" si="3"/>
        <v>0</v>
      </c>
      <c r="L38" s="3" t="str">
        <f t="shared" si="0"/>
        <v>0</v>
      </c>
      <c r="M38" s="3" t="str">
        <f t="shared" si="4"/>
        <v>ไม่ผ่าน</v>
      </c>
    </row>
    <row r="39" spans="1:13" s="1" customFormat="1" ht="17.25" customHeight="1" x14ac:dyDescent="0.5">
      <c r="A39" s="7">
        <v>35</v>
      </c>
      <c r="B39" s="7"/>
      <c r="C39" s="7"/>
      <c r="D39" s="12"/>
      <c r="E39" s="13"/>
      <c r="F39" s="4"/>
      <c r="G39" s="4"/>
      <c r="H39" s="4"/>
      <c r="I39" s="4"/>
      <c r="J39" s="4"/>
      <c r="K39" s="3">
        <f t="shared" si="3"/>
        <v>0</v>
      </c>
      <c r="L39" s="3" t="str">
        <f t="shared" si="0"/>
        <v>0</v>
      </c>
      <c r="M39" s="3" t="str">
        <f t="shared" si="4"/>
        <v>ไม่ผ่าน</v>
      </c>
    </row>
    <row r="40" spans="1:13" s="1" customFormat="1" ht="17.25" customHeight="1" x14ac:dyDescent="0.5">
      <c r="A40" s="7">
        <v>36</v>
      </c>
      <c r="B40" s="7"/>
      <c r="C40" s="7"/>
      <c r="D40" s="12"/>
      <c r="E40" s="13"/>
      <c r="F40" s="4"/>
      <c r="G40" s="4"/>
      <c r="H40" s="4"/>
      <c r="I40" s="4"/>
      <c r="J40" s="4"/>
      <c r="K40" s="3">
        <f t="shared" si="3"/>
        <v>0</v>
      </c>
      <c r="L40" s="3" t="str">
        <f t="shared" si="0"/>
        <v>0</v>
      </c>
      <c r="M40" s="3" t="str">
        <f t="shared" si="4"/>
        <v>ไม่ผ่าน</v>
      </c>
    </row>
    <row r="41" spans="1:13" s="1" customFormat="1" ht="17.25" customHeight="1" x14ac:dyDescent="0.5">
      <c r="A41" s="9"/>
      <c r="B41" s="9"/>
      <c r="C41" s="9"/>
      <c r="D41" s="9"/>
      <c r="E41" s="10"/>
      <c r="F41" s="11"/>
      <c r="G41" s="11"/>
      <c r="H41" s="11"/>
      <c r="I41" s="11"/>
      <c r="J41" s="11"/>
      <c r="K41" s="10"/>
      <c r="L41" s="10"/>
      <c r="M41" s="10"/>
    </row>
    <row r="42" spans="1:13" s="1" customFormat="1" ht="19.8" x14ac:dyDescent="0.5">
      <c r="B42" s="1" t="s">
        <v>2</v>
      </c>
      <c r="F42" s="5"/>
      <c r="G42" s="5"/>
      <c r="H42" s="5"/>
      <c r="I42" s="5"/>
      <c r="J42" s="5"/>
    </row>
    <row r="43" spans="1:13" s="1" customFormat="1" ht="21" x14ac:dyDescent="0.5">
      <c r="B43" s="1" t="s">
        <v>13</v>
      </c>
      <c r="F43" s="5"/>
      <c r="G43" s="16"/>
      <c r="H43" s="5"/>
      <c r="I43" s="5"/>
      <c r="J43" s="5"/>
      <c r="K43" s="5" t="s">
        <v>18</v>
      </c>
      <c r="M43" s="3"/>
    </row>
    <row r="44" spans="1:13" s="1" customFormat="1" ht="21" x14ac:dyDescent="0.5">
      <c r="B44" s="1" t="s">
        <v>14</v>
      </c>
      <c r="F44" s="5"/>
      <c r="G44" s="16"/>
      <c r="H44" s="5"/>
      <c r="I44" s="5"/>
      <c r="J44" s="5"/>
      <c r="K44" s="5" t="s">
        <v>19</v>
      </c>
      <c r="M44" s="3"/>
    </row>
    <row r="45" spans="1:13" s="1" customFormat="1" ht="19.8" x14ac:dyDescent="0.5">
      <c r="B45" s="1" t="s">
        <v>15</v>
      </c>
      <c r="F45" s="5"/>
      <c r="G45" s="5"/>
      <c r="H45" s="5"/>
      <c r="I45" s="39" t="s">
        <v>20</v>
      </c>
    </row>
    <row r="46" spans="1:13" s="1" customFormat="1" ht="19.8" x14ac:dyDescent="0.5">
      <c r="B46" s="1" t="s">
        <v>16</v>
      </c>
      <c r="F46" s="5"/>
      <c r="G46" s="5"/>
      <c r="H46" s="5"/>
      <c r="I46" s="39" t="s">
        <v>23</v>
      </c>
    </row>
    <row r="47" spans="1:13" s="1" customFormat="1" ht="19.8" x14ac:dyDescent="0.5">
      <c r="B47" s="1" t="s">
        <v>17</v>
      </c>
      <c r="F47" s="5"/>
      <c r="G47" s="5"/>
      <c r="H47" s="5"/>
      <c r="I47" s="39" t="s">
        <v>21</v>
      </c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pane ySplit="2" topLeftCell="A34" activePane="bottomLeft" state="frozen"/>
      <selection pane="bottomLeft" activeCell="F46" sqref="F46:I46"/>
    </sheetView>
  </sheetViews>
  <sheetFormatPr defaultRowHeight="13.8" x14ac:dyDescent="0.25"/>
  <cols>
    <col min="1" max="1" width="3.3984375" customWidth="1"/>
    <col min="2" max="2" width="9" customWidth="1"/>
    <col min="3" max="4" width="4.8984375" customWidth="1"/>
    <col min="5" max="5" width="12.59765625" customWidth="1"/>
    <col min="6" max="10" width="3.69921875" customWidth="1"/>
    <col min="11" max="11" width="6.8984375" customWidth="1"/>
    <col min="12" max="12" width="8.59765625" customWidth="1"/>
    <col min="13" max="13" width="9.3984375" customWidth="1"/>
  </cols>
  <sheetData>
    <row r="1" spans="1:13" s="1" customFormat="1" ht="2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29.25" customHeight="1" x14ac:dyDescent="0.6">
      <c r="A2" s="135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1" customFormat="1" ht="17.25" customHeight="1" x14ac:dyDescent="0.5">
      <c r="A5" s="40">
        <v>1</v>
      </c>
      <c r="B5" s="89">
        <v>12828</v>
      </c>
      <c r="C5" s="81" t="s">
        <v>52</v>
      </c>
      <c r="D5" s="48"/>
      <c r="E5" s="53"/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40">
        <v>2</v>
      </c>
      <c r="B6" s="80">
        <v>12895</v>
      </c>
      <c r="C6" s="81" t="s">
        <v>53</v>
      </c>
      <c r="D6" s="56"/>
      <c r="E6" s="52"/>
      <c r="F6" s="4"/>
      <c r="G6" s="4"/>
      <c r="H6" s="4"/>
      <c r="I6" s="4"/>
      <c r="J6" s="4"/>
      <c r="K6" s="3">
        <f t="shared" ref="K6:K15" si="0">SUM(F6,G6,H6,I6,J6)</f>
        <v>0</v>
      </c>
      <c r="L6" s="3" t="str">
        <f t="shared" ref="L6:L44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40">
        <v>3</v>
      </c>
      <c r="B7" s="80">
        <v>12900</v>
      </c>
      <c r="C7" s="81" t="s">
        <v>54</v>
      </c>
      <c r="D7" s="49"/>
      <c r="E7" s="52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40">
        <v>4</v>
      </c>
      <c r="B8" s="80">
        <v>12943</v>
      </c>
      <c r="C8" s="81" t="s">
        <v>55</v>
      </c>
      <c r="D8" s="48"/>
      <c r="E8" s="53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40">
        <v>5</v>
      </c>
      <c r="B9" s="90">
        <v>13001</v>
      </c>
      <c r="C9" s="81" t="s">
        <v>56</v>
      </c>
      <c r="D9" s="56"/>
      <c r="E9" s="52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40">
        <v>6</v>
      </c>
      <c r="B10" s="80">
        <v>13032</v>
      </c>
      <c r="C10" s="81" t="s">
        <v>57</v>
      </c>
      <c r="D10" s="48"/>
      <c r="E10" s="5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40">
        <v>7</v>
      </c>
      <c r="B11" s="68">
        <v>14664</v>
      </c>
      <c r="C11" s="81" t="s">
        <v>58</v>
      </c>
      <c r="D11" s="56"/>
      <c r="E11" s="52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40">
        <v>8</v>
      </c>
      <c r="B12" s="68">
        <v>14665</v>
      </c>
      <c r="C12" s="81" t="s">
        <v>59</v>
      </c>
      <c r="D12" s="48"/>
      <c r="E12" s="53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47">
        <v>9</v>
      </c>
      <c r="B13" s="68">
        <v>14666</v>
      </c>
      <c r="C13" s="81" t="s">
        <v>60</v>
      </c>
      <c r="D13" s="48"/>
      <c r="E13" s="53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40">
        <v>10</v>
      </c>
      <c r="B14" s="68">
        <v>14667</v>
      </c>
      <c r="C14" s="81" t="s">
        <v>61</v>
      </c>
      <c r="D14" s="48"/>
      <c r="E14" s="53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40">
        <v>11</v>
      </c>
      <c r="B15" s="68">
        <v>14681</v>
      </c>
      <c r="C15" s="81" t="s">
        <v>62</v>
      </c>
      <c r="D15" s="48"/>
      <c r="E15" s="53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5">
      <c r="A16" s="40">
        <v>12</v>
      </c>
      <c r="B16" s="68">
        <v>12189</v>
      </c>
      <c r="C16" s="81" t="s">
        <v>63</v>
      </c>
      <c r="D16" s="56"/>
      <c r="E16" s="52"/>
      <c r="F16" s="4"/>
      <c r="G16" s="4"/>
      <c r="H16" s="4"/>
      <c r="I16" s="4"/>
      <c r="J16" s="4"/>
      <c r="K16" s="3">
        <f>SUM(F16,G16,H16,I16,J16)</f>
        <v>0</v>
      </c>
      <c r="L16" s="3" t="str">
        <f t="shared" si="1"/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5">
      <c r="A17" s="40">
        <v>13</v>
      </c>
      <c r="B17" s="68">
        <v>12779</v>
      </c>
      <c r="C17" s="68" t="s">
        <v>64</v>
      </c>
      <c r="D17" s="56"/>
      <c r="E17" s="52"/>
      <c r="F17" s="4"/>
      <c r="G17" s="4"/>
      <c r="H17" s="4"/>
      <c r="I17" s="4"/>
      <c r="J17" s="4"/>
      <c r="K17" s="3">
        <f>SUM(F17,G17,H17,I17,J17)</f>
        <v>0</v>
      </c>
      <c r="L17" s="3" t="str">
        <f t="shared" ref="L17:L34" si="3">IF(K17&lt;=3,"0",IF(K17&lt;=7,"1",IF(K17&lt;=11,"2",IF(K17&gt;=12,"3"))))</f>
        <v>0</v>
      </c>
      <c r="M17" s="3" t="str">
        <f>IF(K17&lt;=3,"ไม่ผ่าน",IF(K17&lt;=7,"ผ่าน",IF(K17&lt;=11,"ดี",IF(K17&gt;=12,"ดีเยี่ยม"))))</f>
        <v>ไม่ผ่าน</v>
      </c>
    </row>
    <row r="18" spans="1:13" s="1" customFormat="1" ht="17.25" customHeight="1" x14ac:dyDescent="0.5">
      <c r="A18" s="40">
        <v>14</v>
      </c>
      <c r="B18" s="80">
        <v>12811</v>
      </c>
      <c r="C18" s="81" t="s">
        <v>65</v>
      </c>
      <c r="D18" s="56"/>
      <c r="E18" s="52"/>
      <c r="F18" s="4"/>
      <c r="G18" s="4"/>
      <c r="H18" s="4"/>
      <c r="I18" s="4"/>
      <c r="J18" s="4"/>
      <c r="K18" s="3">
        <f t="shared" ref="K18:K34" si="4">SUM(F18,G18,H18,I18,J18)</f>
        <v>0</v>
      </c>
      <c r="L18" s="3" t="str">
        <f t="shared" si="3"/>
        <v>0</v>
      </c>
      <c r="M18" s="3" t="str">
        <f t="shared" ref="M18:M34" si="5">IF(K18&lt;=3,"ไม่ผ่าน",IF(K18&lt;=7,"ผ่าน",IF(K18&lt;=11,"ดี",IF(K18&gt;=12,"ดีเยี่ยม"))))</f>
        <v>ไม่ผ่าน</v>
      </c>
    </row>
    <row r="19" spans="1:13" s="1" customFormat="1" ht="17.25" customHeight="1" x14ac:dyDescent="0.5">
      <c r="A19" s="40">
        <v>15</v>
      </c>
      <c r="B19" s="80">
        <v>12813</v>
      </c>
      <c r="C19" s="81" t="s">
        <v>66</v>
      </c>
      <c r="D19" s="56"/>
      <c r="E19" s="52"/>
      <c r="F19" s="4"/>
      <c r="G19" s="4"/>
      <c r="H19" s="4"/>
      <c r="I19" s="4"/>
      <c r="J19" s="4"/>
      <c r="K19" s="3">
        <f t="shared" si="4"/>
        <v>0</v>
      </c>
      <c r="L19" s="3" t="str">
        <f t="shared" si="3"/>
        <v>0</v>
      </c>
      <c r="M19" s="3" t="str">
        <f t="shared" si="5"/>
        <v>ไม่ผ่าน</v>
      </c>
    </row>
    <row r="20" spans="1:13" s="1" customFormat="1" ht="17.25" customHeight="1" x14ac:dyDescent="0.5">
      <c r="A20" s="40">
        <v>16</v>
      </c>
      <c r="B20" s="80">
        <v>12815</v>
      </c>
      <c r="C20" s="81" t="s">
        <v>67</v>
      </c>
      <c r="D20" s="56"/>
      <c r="E20" s="52"/>
      <c r="F20" s="4"/>
      <c r="G20" s="4"/>
      <c r="H20" s="4"/>
      <c r="I20" s="4"/>
      <c r="J20" s="4"/>
      <c r="K20" s="3">
        <f t="shared" si="4"/>
        <v>0</v>
      </c>
      <c r="L20" s="3" t="str">
        <f t="shared" si="3"/>
        <v>0</v>
      </c>
      <c r="M20" s="3" t="str">
        <f t="shared" si="5"/>
        <v>ไม่ผ่าน</v>
      </c>
    </row>
    <row r="21" spans="1:13" s="1" customFormat="1" ht="17.25" customHeight="1" x14ac:dyDescent="0.5">
      <c r="A21" s="40">
        <v>17</v>
      </c>
      <c r="B21" s="91">
        <v>12836</v>
      </c>
      <c r="C21" s="91" t="s">
        <v>68</v>
      </c>
      <c r="D21" s="56"/>
      <c r="E21" s="52"/>
      <c r="F21" s="4"/>
      <c r="G21" s="4"/>
      <c r="H21" s="4"/>
      <c r="I21" s="4"/>
      <c r="J21" s="4"/>
      <c r="K21" s="3">
        <f t="shared" si="4"/>
        <v>0</v>
      </c>
      <c r="L21" s="3" t="str">
        <f t="shared" si="3"/>
        <v>0</v>
      </c>
      <c r="M21" s="3" t="str">
        <f t="shared" si="5"/>
        <v>ไม่ผ่าน</v>
      </c>
    </row>
    <row r="22" spans="1:13" s="1" customFormat="1" ht="17.25" customHeight="1" x14ac:dyDescent="0.5">
      <c r="A22" s="40">
        <v>18</v>
      </c>
      <c r="B22" s="92">
        <v>12840</v>
      </c>
      <c r="C22" s="80" t="s">
        <v>69</v>
      </c>
      <c r="D22" s="56" t="s">
        <v>79</v>
      </c>
      <c r="E22" s="94" t="s">
        <v>80</v>
      </c>
      <c r="F22" s="4"/>
      <c r="G22" s="4"/>
      <c r="H22" s="4"/>
      <c r="I22" s="4"/>
      <c r="J22" s="4"/>
      <c r="K22" s="3">
        <f t="shared" si="4"/>
        <v>0</v>
      </c>
      <c r="L22" s="3" t="str">
        <f t="shared" si="3"/>
        <v>0</v>
      </c>
      <c r="M22" s="3" t="str">
        <f t="shared" si="5"/>
        <v>ไม่ผ่าน</v>
      </c>
    </row>
    <row r="23" spans="1:13" s="1" customFormat="1" ht="17.25" customHeight="1" x14ac:dyDescent="0.5">
      <c r="A23" s="40">
        <v>19</v>
      </c>
      <c r="B23" s="90">
        <v>12844</v>
      </c>
      <c r="C23" s="81" t="s">
        <v>70</v>
      </c>
      <c r="D23" s="56"/>
      <c r="E23" s="52"/>
      <c r="F23" s="4"/>
      <c r="G23" s="4"/>
      <c r="H23" s="4"/>
      <c r="I23" s="4"/>
      <c r="J23" s="4"/>
      <c r="K23" s="3">
        <f t="shared" si="4"/>
        <v>0</v>
      </c>
      <c r="L23" s="3" t="str">
        <f t="shared" si="3"/>
        <v>0</v>
      </c>
      <c r="M23" s="3" t="str">
        <f t="shared" si="5"/>
        <v>ไม่ผ่าน</v>
      </c>
    </row>
    <row r="24" spans="1:13" s="1" customFormat="1" ht="17.25" customHeight="1" x14ac:dyDescent="0.5">
      <c r="A24" s="40">
        <v>20</v>
      </c>
      <c r="B24" s="80">
        <v>12848</v>
      </c>
      <c r="C24" s="81" t="s">
        <v>71</v>
      </c>
      <c r="D24" s="56"/>
      <c r="E24" s="52"/>
      <c r="F24" s="4"/>
      <c r="G24" s="4"/>
      <c r="H24" s="4"/>
      <c r="I24" s="4"/>
      <c r="J24" s="4"/>
      <c r="K24" s="3">
        <f t="shared" si="4"/>
        <v>0</v>
      </c>
      <c r="L24" s="3" t="str">
        <f t="shared" si="3"/>
        <v>0</v>
      </c>
      <c r="M24" s="3" t="str">
        <f t="shared" si="5"/>
        <v>ไม่ผ่าน</v>
      </c>
    </row>
    <row r="25" spans="1:13" s="1" customFormat="1" ht="17.25" customHeight="1" x14ac:dyDescent="0.5">
      <c r="A25" s="40">
        <v>21</v>
      </c>
      <c r="B25" s="93">
        <v>12850</v>
      </c>
      <c r="C25" s="81" t="s">
        <v>72</v>
      </c>
      <c r="D25" s="56"/>
      <c r="E25" s="52"/>
      <c r="F25" s="4"/>
      <c r="G25" s="4"/>
      <c r="H25" s="4"/>
      <c r="I25" s="4"/>
      <c r="J25" s="4"/>
      <c r="K25" s="3">
        <f t="shared" si="4"/>
        <v>0</v>
      </c>
      <c r="L25" s="3" t="str">
        <f t="shared" si="3"/>
        <v>0</v>
      </c>
      <c r="M25" s="3" t="str">
        <f t="shared" si="5"/>
        <v>ไม่ผ่าน</v>
      </c>
    </row>
    <row r="26" spans="1:13" s="1" customFormat="1" ht="17.25" customHeight="1" x14ac:dyDescent="0.5">
      <c r="A26" s="40">
        <v>22</v>
      </c>
      <c r="B26" s="80">
        <v>12883</v>
      </c>
      <c r="C26" s="81" t="s">
        <v>73</v>
      </c>
      <c r="D26" s="56"/>
      <c r="E26" s="52"/>
      <c r="F26" s="4"/>
      <c r="G26" s="4"/>
      <c r="H26" s="4"/>
      <c r="I26" s="4"/>
      <c r="J26" s="4"/>
      <c r="K26" s="3">
        <f t="shared" si="4"/>
        <v>0</v>
      </c>
      <c r="L26" s="3" t="str">
        <f t="shared" si="3"/>
        <v>0</v>
      </c>
      <c r="M26" s="3" t="str">
        <f t="shared" si="5"/>
        <v>ไม่ผ่าน</v>
      </c>
    </row>
    <row r="27" spans="1:13" s="1" customFormat="1" ht="17.25" customHeight="1" x14ac:dyDescent="0.5">
      <c r="A27" s="40">
        <v>23</v>
      </c>
      <c r="B27" s="80">
        <v>12885</v>
      </c>
      <c r="C27" s="81" t="s">
        <v>74</v>
      </c>
      <c r="D27" s="56"/>
      <c r="E27" s="52"/>
      <c r="F27" s="4"/>
      <c r="G27" s="4"/>
      <c r="H27" s="4"/>
      <c r="I27" s="4"/>
      <c r="J27" s="4"/>
      <c r="K27" s="3">
        <f t="shared" si="4"/>
        <v>0</v>
      </c>
      <c r="L27" s="3" t="str">
        <f t="shared" si="3"/>
        <v>0</v>
      </c>
      <c r="M27" s="3" t="str">
        <f t="shared" si="5"/>
        <v>ไม่ผ่าน</v>
      </c>
    </row>
    <row r="28" spans="1:13" s="1" customFormat="1" ht="17.25" customHeight="1" x14ac:dyDescent="0.5">
      <c r="A28" s="40">
        <v>24</v>
      </c>
      <c r="B28" s="93">
        <v>12911</v>
      </c>
      <c r="C28" s="81" t="s">
        <v>75</v>
      </c>
      <c r="D28" s="56"/>
      <c r="E28" s="52"/>
      <c r="F28" s="4"/>
      <c r="G28" s="4"/>
      <c r="H28" s="4"/>
      <c r="I28" s="4"/>
      <c r="J28" s="4"/>
      <c r="K28" s="3">
        <f t="shared" si="4"/>
        <v>0</v>
      </c>
      <c r="L28" s="3" t="str">
        <f t="shared" si="3"/>
        <v>0</v>
      </c>
      <c r="M28" s="3" t="str">
        <f t="shared" si="5"/>
        <v>ไม่ผ่าน</v>
      </c>
    </row>
    <row r="29" spans="1:13" s="1" customFormat="1" ht="17.25" customHeight="1" x14ac:dyDescent="0.5">
      <c r="A29" s="40">
        <v>25</v>
      </c>
      <c r="B29" s="93">
        <v>12958</v>
      </c>
      <c r="C29" s="81" t="s">
        <v>76</v>
      </c>
      <c r="D29" s="56"/>
      <c r="E29" s="52"/>
      <c r="F29" s="4"/>
      <c r="G29" s="4"/>
      <c r="H29" s="4"/>
      <c r="I29" s="4"/>
      <c r="J29" s="4"/>
      <c r="K29" s="3">
        <f t="shared" si="4"/>
        <v>0</v>
      </c>
      <c r="L29" s="3" t="str">
        <f t="shared" si="3"/>
        <v>0</v>
      </c>
      <c r="M29" s="3" t="str">
        <f t="shared" si="5"/>
        <v>ไม่ผ่าน</v>
      </c>
    </row>
    <row r="30" spans="1:13" s="1" customFormat="1" ht="17.25" customHeight="1" x14ac:dyDescent="0.5">
      <c r="A30" s="40">
        <v>26</v>
      </c>
      <c r="B30" s="80">
        <v>12987</v>
      </c>
      <c r="C30" s="81" t="s">
        <v>77</v>
      </c>
      <c r="D30" s="56"/>
      <c r="E30" s="52"/>
      <c r="F30" s="4"/>
      <c r="G30" s="4"/>
      <c r="H30" s="4"/>
      <c r="I30" s="4"/>
      <c r="J30" s="4"/>
      <c r="K30" s="3">
        <f t="shared" si="4"/>
        <v>0</v>
      </c>
      <c r="L30" s="3" t="str">
        <f t="shared" si="3"/>
        <v>0</v>
      </c>
      <c r="M30" s="3" t="str">
        <f t="shared" si="5"/>
        <v>ไม่ผ่าน</v>
      </c>
    </row>
    <row r="31" spans="1:13" s="1" customFormat="1" ht="17.25" customHeight="1" x14ac:dyDescent="0.5">
      <c r="A31" s="40">
        <v>27</v>
      </c>
      <c r="B31" s="93">
        <v>12990</v>
      </c>
      <c r="C31" s="81" t="s">
        <v>78</v>
      </c>
      <c r="D31" s="56"/>
      <c r="E31" s="52"/>
      <c r="F31" s="4"/>
      <c r="G31" s="4"/>
      <c r="H31" s="4"/>
      <c r="I31" s="4"/>
      <c r="J31" s="4"/>
      <c r="K31" s="3">
        <f t="shared" si="4"/>
        <v>0</v>
      </c>
      <c r="L31" s="3" t="str">
        <f t="shared" si="3"/>
        <v>0</v>
      </c>
      <c r="M31" s="3" t="str">
        <f t="shared" si="5"/>
        <v>ไม่ผ่าน</v>
      </c>
    </row>
    <row r="32" spans="1:13" s="1" customFormat="1" ht="17.25" customHeight="1" x14ac:dyDescent="0.5">
      <c r="A32" s="40">
        <v>28</v>
      </c>
      <c r="B32" s="80">
        <v>13024</v>
      </c>
      <c r="C32" s="81" t="s">
        <v>81</v>
      </c>
      <c r="D32" s="56"/>
      <c r="E32" s="52"/>
      <c r="F32" s="4"/>
      <c r="G32" s="4"/>
      <c r="H32" s="4"/>
      <c r="I32" s="4"/>
      <c r="J32" s="4"/>
      <c r="K32" s="3">
        <f t="shared" si="4"/>
        <v>0</v>
      </c>
      <c r="L32" s="3" t="str">
        <f t="shared" si="3"/>
        <v>0</v>
      </c>
      <c r="M32" s="3" t="str">
        <f t="shared" si="5"/>
        <v>ไม่ผ่าน</v>
      </c>
    </row>
    <row r="33" spans="1:13" s="1" customFormat="1" ht="17.25" customHeight="1" x14ac:dyDescent="0.5">
      <c r="A33" s="40">
        <v>29</v>
      </c>
      <c r="B33" s="95">
        <v>13042</v>
      </c>
      <c r="C33" s="81" t="s">
        <v>82</v>
      </c>
      <c r="D33" s="56"/>
      <c r="E33" s="52"/>
      <c r="F33" s="4"/>
      <c r="G33" s="4"/>
      <c r="H33" s="4"/>
      <c r="I33" s="4"/>
      <c r="J33" s="4"/>
      <c r="K33" s="3">
        <f t="shared" si="4"/>
        <v>0</v>
      </c>
      <c r="L33" s="3" t="str">
        <f t="shared" si="3"/>
        <v>0</v>
      </c>
      <c r="M33" s="3" t="str">
        <f t="shared" si="5"/>
        <v>ไม่ผ่าน</v>
      </c>
    </row>
    <row r="34" spans="1:13" s="1" customFormat="1" ht="17.25" customHeight="1" x14ac:dyDescent="0.5">
      <c r="A34" s="40">
        <v>30</v>
      </c>
      <c r="B34" s="80">
        <v>13048</v>
      </c>
      <c r="C34" s="81" t="s">
        <v>83</v>
      </c>
      <c r="D34" s="48"/>
      <c r="E34" s="53"/>
      <c r="F34" s="4"/>
      <c r="G34" s="4"/>
      <c r="H34" s="4"/>
      <c r="I34" s="4"/>
      <c r="J34" s="4"/>
      <c r="K34" s="3">
        <f t="shared" si="4"/>
        <v>0</v>
      </c>
      <c r="L34" s="3" t="str">
        <f t="shared" si="3"/>
        <v>0</v>
      </c>
      <c r="M34" s="3" t="str">
        <f t="shared" si="5"/>
        <v>ไม่ผ่าน</v>
      </c>
    </row>
    <row r="35" spans="1:13" s="1" customFormat="1" ht="17.25" customHeight="1" x14ac:dyDescent="0.5">
      <c r="A35" s="40">
        <v>31</v>
      </c>
      <c r="B35" s="68">
        <v>13049</v>
      </c>
      <c r="C35" s="65" t="s">
        <v>84</v>
      </c>
      <c r="D35" s="48"/>
      <c r="E35" s="53"/>
      <c r="F35" s="4"/>
      <c r="G35" s="4"/>
      <c r="H35" s="4"/>
      <c r="I35" s="4"/>
      <c r="J35" s="4"/>
      <c r="K35" s="3">
        <f t="shared" ref="K35:K44" si="6">SUM(F35,G35,H35,I35,J35)</f>
        <v>0</v>
      </c>
      <c r="L35" s="3" t="str">
        <f t="shared" si="1"/>
        <v>0</v>
      </c>
      <c r="M35" s="3" t="str">
        <f t="shared" ref="M35:M44" si="7">IF(K35&lt;=3,"ไม่ผ่าน",IF(K35&lt;=7,"ผ่าน",IF(K35&lt;=11,"ดี",IF(K35&gt;=12,"ดีเยี่ยม"))))</f>
        <v>ไม่ผ่าน</v>
      </c>
    </row>
    <row r="36" spans="1:13" s="1" customFormat="1" ht="17.25" customHeight="1" x14ac:dyDescent="0.5">
      <c r="A36" s="40">
        <v>32</v>
      </c>
      <c r="B36" s="86">
        <v>13050</v>
      </c>
      <c r="C36" s="81" t="s">
        <v>85</v>
      </c>
      <c r="D36" s="48"/>
      <c r="E36" s="53"/>
      <c r="F36" s="4"/>
      <c r="G36" s="4"/>
      <c r="H36" s="4"/>
      <c r="I36" s="4"/>
      <c r="J36" s="4"/>
      <c r="K36" s="3">
        <f t="shared" si="6"/>
        <v>0</v>
      </c>
      <c r="L36" s="3" t="str">
        <f t="shared" si="1"/>
        <v>0</v>
      </c>
      <c r="M36" s="3" t="str">
        <f t="shared" si="7"/>
        <v>ไม่ผ่าน</v>
      </c>
    </row>
    <row r="37" spans="1:13" s="1" customFormat="1" ht="17.25" customHeight="1" x14ac:dyDescent="0.5">
      <c r="A37" s="40">
        <v>33</v>
      </c>
      <c r="B37" s="80">
        <v>13054</v>
      </c>
      <c r="C37" s="81" t="s">
        <v>86</v>
      </c>
      <c r="D37" s="48"/>
      <c r="E37" s="53"/>
      <c r="F37" s="4"/>
      <c r="G37" s="4"/>
      <c r="H37" s="4"/>
      <c r="I37" s="4"/>
      <c r="J37" s="4"/>
      <c r="K37" s="3">
        <f t="shared" si="6"/>
        <v>0</v>
      </c>
      <c r="L37" s="3" t="str">
        <f t="shared" si="1"/>
        <v>0</v>
      </c>
      <c r="M37" s="3" t="str">
        <f t="shared" si="7"/>
        <v>ไม่ผ่าน</v>
      </c>
    </row>
    <row r="38" spans="1:13" s="1" customFormat="1" ht="17.25" customHeight="1" x14ac:dyDescent="0.5">
      <c r="A38" s="40">
        <v>34</v>
      </c>
      <c r="B38" s="68">
        <v>14668</v>
      </c>
      <c r="C38" s="81" t="s">
        <v>87</v>
      </c>
      <c r="D38" s="48"/>
      <c r="E38" s="53"/>
      <c r="F38" s="4"/>
      <c r="G38" s="4"/>
      <c r="H38" s="4"/>
      <c r="I38" s="4"/>
      <c r="J38" s="4"/>
      <c r="K38" s="3">
        <f t="shared" si="6"/>
        <v>0</v>
      </c>
      <c r="L38" s="3" t="str">
        <f t="shared" si="1"/>
        <v>0</v>
      </c>
      <c r="M38" s="3" t="str">
        <f t="shared" si="7"/>
        <v>ไม่ผ่าน</v>
      </c>
    </row>
    <row r="39" spans="1:13" s="1" customFormat="1" ht="17.25" customHeight="1" x14ac:dyDescent="0.5">
      <c r="A39" s="40">
        <v>35</v>
      </c>
      <c r="B39" s="68">
        <v>14669</v>
      </c>
      <c r="C39" s="81" t="s">
        <v>88</v>
      </c>
      <c r="D39" s="56"/>
      <c r="E39" s="52"/>
      <c r="F39" s="4"/>
      <c r="G39" s="4"/>
      <c r="H39" s="4"/>
      <c r="I39" s="4"/>
      <c r="J39" s="4"/>
      <c r="K39" s="3">
        <f t="shared" si="6"/>
        <v>0</v>
      </c>
      <c r="L39" s="3" t="str">
        <f t="shared" si="1"/>
        <v>0</v>
      </c>
      <c r="M39" s="3" t="str">
        <f t="shared" si="7"/>
        <v>ไม่ผ่าน</v>
      </c>
    </row>
    <row r="40" spans="1:13" s="1" customFormat="1" ht="17.25" customHeight="1" x14ac:dyDescent="0.5">
      <c r="A40" s="40">
        <v>36</v>
      </c>
      <c r="B40" s="68">
        <v>14670</v>
      </c>
      <c r="C40" s="81" t="s">
        <v>89</v>
      </c>
      <c r="D40" s="48"/>
      <c r="E40" s="53"/>
      <c r="F40" s="4"/>
      <c r="G40" s="4"/>
      <c r="H40" s="4"/>
      <c r="I40" s="4"/>
      <c r="J40" s="4"/>
      <c r="K40" s="3">
        <f t="shared" si="6"/>
        <v>0</v>
      </c>
      <c r="L40" s="3" t="str">
        <f t="shared" si="1"/>
        <v>0</v>
      </c>
      <c r="M40" s="3" t="str">
        <f t="shared" si="7"/>
        <v>ไม่ผ่าน</v>
      </c>
    </row>
    <row r="41" spans="1:13" s="1" customFormat="1" ht="17.25" customHeight="1" x14ac:dyDescent="0.5">
      <c r="A41" s="40">
        <v>37</v>
      </c>
      <c r="B41" s="68">
        <v>14671</v>
      </c>
      <c r="C41" s="83" t="s">
        <v>90</v>
      </c>
      <c r="D41" s="48"/>
      <c r="E41" s="53"/>
      <c r="F41" s="4"/>
      <c r="G41" s="4"/>
      <c r="H41" s="4"/>
      <c r="I41" s="4"/>
      <c r="J41" s="4"/>
      <c r="K41" s="3">
        <f t="shared" si="6"/>
        <v>0</v>
      </c>
      <c r="L41" s="3" t="str">
        <f t="shared" si="1"/>
        <v>0</v>
      </c>
      <c r="M41" s="3" t="str">
        <f t="shared" si="7"/>
        <v>ไม่ผ่าน</v>
      </c>
    </row>
    <row r="42" spans="1:13" s="1" customFormat="1" ht="17.25" customHeight="1" x14ac:dyDescent="0.5">
      <c r="A42" s="40">
        <v>38</v>
      </c>
      <c r="B42" s="68">
        <v>14672</v>
      </c>
      <c r="C42" s="81" t="s">
        <v>91</v>
      </c>
      <c r="D42" s="56"/>
      <c r="E42" s="52"/>
      <c r="F42" s="4"/>
      <c r="G42" s="4"/>
      <c r="H42" s="4"/>
      <c r="I42" s="4"/>
      <c r="J42" s="4"/>
      <c r="K42" s="3">
        <f t="shared" si="6"/>
        <v>0</v>
      </c>
      <c r="L42" s="3" t="str">
        <f t="shared" si="1"/>
        <v>0</v>
      </c>
      <c r="M42" s="3" t="str">
        <f t="shared" si="7"/>
        <v>ไม่ผ่าน</v>
      </c>
    </row>
    <row r="43" spans="1:13" s="1" customFormat="1" ht="17.25" customHeight="1" x14ac:dyDescent="0.5">
      <c r="A43" s="40">
        <v>39</v>
      </c>
      <c r="B43" s="68">
        <v>14674</v>
      </c>
      <c r="C43" s="81" t="s">
        <v>92</v>
      </c>
      <c r="D43" s="48"/>
      <c r="E43" s="53"/>
      <c r="F43" s="4"/>
      <c r="G43" s="4"/>
      <c r="H43" s="4"/>
      <c r="I43" s="4"/>
      <c r="J43" s="4"/>
      <c r="K43" s="3">
        <f t="shared" si="6"/>
        <v>0</v>
      </c>
      <c r="L43" s="3" t="str">
        <f>IF(K43&lt;=3,"0",IF(K43&lt;=7,"1",IF(K43&lt;=11,"2",IF(K43&gt;=12,"3"))))</f>
        <v>0</v>
      </c>
      <c r="M43" s="3" t="str">
        <f t="shared" si="7"/>
        <v>ไม่ผ่าน</v>
      </c>
    </row>
    <row r="44" spans="1:13" s="1" customFormat="1" ht="17.25" customHeight="1" x14ac:dyDescent="0.5">
      <c r="A44" s="40">
        <v>40</v>
      </c>
      <c r="B44" s="68">
        <v>14675</v>
      </c>
      <c r="C44" s="81" t="s">
        <v>93</v>
      </c>
      <c r="D44" s="49"/>
      <c r="E44" s="52"/>
      <c r="F44" s="4"/>
      <c r="G44" s="4"/>
      <c r="H44" s="4"/>
      <c r="I44" s="4"/>
      <c r="J44" s="4"/>
      <c r="K44" s="3">
        <f t="shared" si="6"/>
        <v>0</v>
      </c>
      <c r="L44" s="3" t="str">
        <f t="shared" si="1"/>
        <v>0</v>
      </c>
      <c r="M44" s="3" t="str">
        <f t="shared" si="7"/>
        <v>ไม่ผ่าน</v>
      </c>
    </row>
    <row r="45" spans="1:13" s="1" customFormat="1" ht="17.25" customHeight="1" x14ac:dyDescent="0.5">
      <c r="A45" s="40"/>
      <c r="B45" s="46"/>
      <c r="C45" s="59"/>
      <c r="D45" s="49"/>
      <c r="E45" s="52"/>
      <c r="F45" s="4"/>
      <c r="G45" s="4"/>
      <c r="H45" s="4"/>
      <c r="I45" s="4"/>
      <c r="J45" s="4"/>
      <c r="K45" s="3"/>
      <c r="L45" s="3"/>
      <c r="M45" s="3"/>
    </row>
    <row r="46" spans="1:13" s="1" customFormat="1" ht="17.25" customHeight="1" x14ac:dyDescent="0.5">
      <c r="A46" s="9"/>
      <c r="B46" s="9"/>
      <c r="C46" s="9"/>
      <c r="D46" s="60"/>
      <c r="E46" s="61"/>
      <c r="F46" s="121">
        <f>COUNTIF(L5:L45,3)</f>
        <v>0</v>
      </c>
      <c r="G46" s="121">
        <f>COUNTIF(L5:L45,2)</f>
        <v>0</v>
      </c>
      <c r="H46" s="121">
        <f>COUNTIF(L5:L45,1)</f>
        <v>0</v>
      </c>
      <c r="I46" s="121">
        <f>COUNTIF(L5:L45,0)</f>
        <v>40</v>
      </c>
      <c r="J46" s="15"/>
      <c r="K46" s="16"/>
      <c r="L46" s="16"/>
      <c r="M46" s="16"/>
    </row>
    <row r="47" spans="1:13" s="1" customFormat="1" ht="19.8" x14ac:dyDescent="0.5">
      <c r="C47" s="1" t="s">
        <v>2</v>
      </c>
      <c r="F47" s="5"/>
      <c r="G47" s="5"/>
      <c r="H47" s="5"/>
      <c r="I47" s="5"/>
      <c r="J47" s="5"/>
    </row>
    <row r="48" spans="1:13" s="1" customFormat="1" ht="19.8" x14ac:dyDescent="0.5">
      <c r="C48" s="1" t="s">
        <v>13</v>
      </c>
      <c r="F48" s="5"/>
      <c r="G48" s="79">
        <f>(F46*100)/40</f>
        <v>0</v>
      </c>
      <c r="H48" s="5"/>
      <c r="I48" s="5"/>
      <c r="J48" s="5"/>
      <c r="K48" s="5" t="s">
        <v>18</v>
      </c>
      <c r="M48" s="79">
        <f>(H46*100)/40</f>
        <v>0</v>
      </c>
    </row>
    <row r="49" spans="3:13" s="1" customFormat="1" ht="19.8" x14ac:dyDescent="0.5">
      <c r="C49" s="1" t="s">
        <v>14</v>
      </c>
      <c r="F49" s="5"/>
      <c r="G49" s="79">
        <f>(G46*100)/40</f>
        <v>0</v>
      </c>
      <c r="H49" s="5"/>
      <c r="I49" s="5"/>
      <c r="J49" s="5"/>
      <c r="K49" s="5" t="s">
        <v>19</v>
      </c>
      <c r="M49" s="79">
        <f>(I46*100)/40</f>
        <v>100</v>
      </c>
    </row>
    <row r="50" spans="3:13" s="1" customFormat="1" ht="19.8" x14ac:dyDescent="0.5">
      <c r="C50" s="1" t="s">
        <v>15</v>
      </c>
      <c r="F50" s="5"/>
      <c r="G50" s="5"/>
      <c r="H50" s="5"/>
      <c r="I50" s="1" t="s">
        <v>20</v>
      </c>
      <c r="J50" s="5"/>
    </row>
    <row r="51" spans="3:13" s="1" customFormat="1" ht="19.8" x14ac:dyDescent="0.5">
      <c r="C51" s="1" t="s">
        <v>16</v>
      </c>
      <c r="F51" s="5"/>
      <c r="G51" s="5"/>
      <c r="H51" s="5"/>
      <c r="I51" s="1" t="s">
        <v>23</v>
      </c>
      <c r="J51" s="5"/>
    </row>
    <row r="52" spans="3:13" s="1" customFormat="1" ht="19.8" x14ac:dyDescent="0.5">
      <c r="C52" s="1" t="s">
        <v>17</v>
      </c>
      <c r="F52" s="5"/>
      <c r="G52" s="5"/>
      <c r="H52" s="5"/>
      <c r="I52" s="1" t="s">
        <v>21</v>
      </c>
      <c r="J52" s="5"/>
    </row>
  </sheetData>
  <mergeCells count="9">
    <mergeCell ref="B3:B4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C3" sqref="C3:E4"/>
    </sheetView>
  </sheetViews>
  <sheetFormatPr defaultRowHeight="13.8" x14ac:dyDescent="0.25"/>
  <cols>
    <col min="1" max="1" width="4.19921875" customWidth="1"/>
    <col min="2" max="2" width="9.3984375" customWidth="1"/>
    <col min="3" max="3" width="6.59765625" customWidth="1"/>
    <col min="4" max="4" width="10.3984375" customWidth="1"/>
    <col min="5" max="5" width="4.8984375" customWidth="1"/>
    <col min="6" max="10" width="4.19921875" customWidth="1"/>
    <col min="11" max="11" width="7.8984375" customWidth="1"/>
    <col min="12" max="12" width="6.59765625" customWidth="1"/>
    <col min="13" max="13" width="8.19921875" customWidth="1"/>
  </cols>
  <sheetData>
    <row r="1" spans="1:13" s="1" customFormat="1" ht="2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20.25" customHeight="1" x14ac:dyDescent="0.6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1" customFormat="1" ht="12" customHeight="1" x14ac:dyDescent="0.5">
      <c r="A5" s="46">
        <v>1</v>
      </c>
      <c r="B5" s="68">
        <v>12742</v>
      </c>
      <c r="C5" s="68" t="s">
        <v>94</v>
      </c>
      <c r="D5" s="49"/>
      <c r="E5" s="52"/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" customHeight="1" x14ac:dyDescent="0.5">
      <c r="A6" s="46">
        <v>2</v>
      </c>
      <c r="B6" s="80">
        <v>12748</v>
      </c>
      <c r="C6" s="81" t="s">
        <v>95</v>
      </c>
      <c r="D6" s="42"/>
      <c r="E6" s="43"/>
      <c r="F6" s="4"/>
      <c r="G6" s="4"/>
      <c r="H6" s="4"/>
      <c r="I6" s="4"/>
      <c r="J6" s="4"/>
      <c r="K6" s="3">
        <f>SUM(F6,G6,H6,I6,J6)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" customFormat="1" ht="12" customHeight="1" x14ac:dyDescent="0.5">
      <c r="A7" s="46">
        <v>3</v>
      </c>
      <c r="B7" s="80">
        <v>12792</v>
      </c>
      <c r="C7" s="81" t="s">
        <v>96</v>
      </c>
      <c r="D7" s="42"/>
      <c r="E7" s="43"/>
      <c r="F7" s="4"/>
      <c r="G7" s="4"/>
      <c r="H7" s="4"/>
      <c r="I7" s="4"/>
      <c r="J7" s="4"/>
      <c r="K7" s="3">
        <f>SUM(F7,G7,H7,I7,J7)</f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" customFormat="1" ht="12" customHeight="1" x14ac:dyDescent="0.5">
      <c r="A8" s="46">
        <v>4</v>
      </c>
      <c r="B8" s="80">
        <v>12800</v>
      </c>
      <c r="C8" s="81" t="s">
        <v>97</v>
      </c>
      <c r="D8" s="42"/>
      <c r="E8" s="43"/>
      <c r="F8" s="4"/>
      <c r="G8" s="4"/>
      <c r="H8" s="4"/>
      <c r="I8" s="4"/>
      <c r="J8" s="4"/>
      <c r="K8" s="3">
        <f t="shared" ref="K8:K30" si="0">SUM(F8,G8,H8,I8,J8)</f>
        <v>0</v>
      </c>
      <c r="L8" s="3" t="str">
        <f t="shared" ref="L8:L30" si="1">IF(K8&lt;=3,"0",IF(K8&lt;=7,"1",IF(K8&lt;=11,"2",IF(K8&gt;=12,"3"))))</f>
        <v>0</v>
      </c>
      <c r="M8" s="3" t="str">
        <f t="shared" ref="M8:M30" si="2">IF(K8&lt;=3,"ไม่ผ่าน",IF(K8&lt;=7,"ผ่าน",IF(K8&lt;=11,"ดี",IF(K8&gt;=12,"ดีเยี่ยม"))))</f>
        <v>ไม่ผ่าน</v>
      </c>
    </row>
    <row r="9" spans="1:13" s="1" customFormat="1" ht="12" customHeight="1" x14ac:dyDescent="0.5">
      <c r="A9" s="46">
        <v>5</v>
      </c>
      <c r="B9" s="68">
        <v>12820</v>
      </c>
      <c r="C9" s="81" t="s">
        <v>98</v>
      </c>
      <c r="D9" s="42"/>
      <c r="E9" s="43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" customHeight="1" x14ac:dyDescent="0.5">
      <c r="A10" s="46">
        <v>6</v>
      </c>
      <c r="B10" s="92">
        <v>12859</v>
      </c>
      <c r="C10" s="81" t="s">
        <v>99</v>
      </c>
      <c r="D10" s="42"/>
      <c r="E10" s="4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" customHeight="1" x14ac:dyDescent="0.5">
      <c r="A11" s="46">
        <v>7</v>
      </c>
      <c r="B11" s="68">
        <v>12874</v>
      </c>
      <c r="C11" s="68" t="s">
        <v>100</v>
      </c>
      <c r="D11" s="42"/>
      <c r="E11" s="43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" customHeight="1" x14ac:dyDescent="0.5">
      <c r="A12" s="46">
        <v>8</v>
      </c>
      <c r="B12" s="80">
        <v>12876</v>
      </c>
      <c r="C12" s="81" t="s">
        <v>101</v>
      </c>
      <c r="D12" s="42"/>
      <c r="E12" s="43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" customHeight="1" x14ac:dyDescent="0.5">
      <c r="A13" s="46">
        <v>9</v>
      </c>
      <c r="B13" s="68">
        <v>12960</v>
      </c>
      <c r="C13" s="81" t="s">
        <v>102</v>
      </c>
      <c r="D13" s="42"/>
      <c r="E13" s="43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" customHeight="1" x14ac:dyDescent="0.5">
      <c r="A14" s="46">
        <v>10</v>
      </c>
      <c r="B14" s="80">
        <v>12965</v>
      </c>
      <c r="C14" s="81" t="s">
        <v>103</v>
      </c>
      <c r="D14" s="42"/>
      <c r="E14" s="43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" customHeight="1" x14ac:dyDescent="0.5">
      <c r="A15" s="46">
        <v>11</v>
      </c>
      <c r="B15" s="81">
        <v>12967</v>
      </c>
      <c r="C15" s="80" t="s">
        <v>104</v>
      </c>
      <c r="D15" s="42" t="s">
        <v>121</v>
      </c>
      <c r="E15" s="43" t="s">
        <v>122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2" customHeight="1" x14ac:dyDescent="0.5">
      <c r="A16" s="46">
        <v>12</v>
      </c>
      <c r="B16" s="80">
        <v>12973</v>
      </c>
      <c r="C16" s="81" t="s">
        <v>105</v>
      </c>
      <c r="D16" s="42"/>
      <c r="E16" s="43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2" customHeight="1" x14ac:dyDescent="0.5">
      <c r="A17" s="46">
        <v>13</v>
      </c>
      <c r="B17" s="81">
        <v>12999</v>
      </c>
      <c r="C17" s="81" t="s">
        <v>106</v>
      </c>
      <c r="D17" s="42"/>
      <c r="E17" s="43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2" customHeight="1" x14ac:dyDescent="0.5">
      <c r="A18" s="46">
        <v>14</v>
      </c>
      <c r="B18" s="80">
        <v>13010</v>
      </c>
      <c r="C18" s="81" t="s">
        <v>107</v>
      </c>
      <c r="D18" s="42"/>
      <c r="E18" s="43"/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" customFormat="1" ht="12" customHeight="1" x14ac:dyDescent="0.5">
      <c r="A19" s="46">
        <v>15</v>
      </c>
      <c r="B19" s="92">
        <v>13041</v>
      </c>
      <c r="C19" s="81" t="s">
        <v>108</v>
      </c>
      <c r="D19" s="42"/>
      <c r="E19" s="43"/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" customFormat="1" ht="12" customHeight="1" x14ac:dyDescent="0.5">
      <c r="A20" s="46">
        <v>16</v>
      </c>
      <c r="B20" s="80">
        <v>13060</v>
      </c>
      <c r="C20" s="81" t="s">
        <v>109</v>
      </c>
      <c r="D20" s="42"/>
      <c r="E20" s="43"/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2"/>
        <v>ไม่ผ่าน</v>
      </c>
    </row>
    <row r="21" spans="1:13" s="1" customFormat="1" ht="12" customHeight="1" x14ac:dyDescent="0.5">
      <c r="A21" s="46">
        <v>17</v>
      </c>
      <c r="B21" s="80">
        <v>13063</v>
      </c>
      <c r="C21" s="81" t="s">
        <v>110</v>
      </c>
      <c r="D21" s="42"/>
      <c r="E21" s="43"/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2"/>
        <v>ไม่ผ่าน</v>
      </c>
    </row>
    <row r="22" spans="1:13" s="1" customFormat="1" ht="12" customHeight="1" x14ac:dyDescent="0.5">
      <c r="A22" s="46">
        <v>18</v>
      </c>
      <c r="B22" s="68">
        <v>13135</v>
      </c>
      <c r="C22" s="68" t="s">
        <v>111</v>
      </c>
      <c r="D22" s="42"/>
      <c r="E22" s="43"/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2"/>
        <v>ไม่ผ่าน</v>
      </c>
    </row>
    <row r="23" spans="1:13" s="1" customFormat="1" ht="12" customHeight="1" x14ac:dyDescent="0.5">
      <c r="A23" s="46">
        <v>19</v>
      </c>
      <c r="B23" s="80">
        <v>14196</v>
      </c>
      <c r="C23" s="81" t="s">
        <v>112</v>
      </c>
      <c r="D23" s="42"/>
      <c r="E23" s="43"/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2"/>
        <v>ไม่ผ่าน</v>
      </c>
    </row>
    <row r="24" spans="1:13" s="1" customFormat="1" ht="12" customHeight="1" x14ac:dyDescent="0.5">
      <c r="A24" s="46">
        <v>20</v>
      </c>
      <c r="B24" s="68">
        <v>14678</v>
      </c>
      <c r="C24" s="81" t="s">
        <v>113</v>
      </c>
      <c r="D24" s="42"/>
      <c r="E24" s="43"/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2"/>
        <v>ไม่ผ่าน</v>
      </c>
    </row>
    <row r="25" spans="1:13" s="1" customFormat="1" ht="12" customHeight="1" x14ac:dyDescent="0.5">
      <c r="A25" s="46">
        <v>21</v>
      </c>
      <c r="B25" s="68">
        <v>14679</v>
      </c>
      <c r="C25" s="81" t="s">
        <v>114</v>
      </c>
      <c r="D25" s="42"/>
      <c r="E25" s="43"/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2"/>
        <v>ไม่ผ่าน</v>
      </c>
    </row>
    <row r="26" spans="1:13" s="1" customFormat="1" ht="12" customHeight="1" x14ac:dyDescent="0.5">
      <c r="A26" s="46">
        <v>22</v>
      </c>
      <c r="B26" s="68">
        <v>14680</v>
      </c>
      <c r="C26" s="81" t="s">
        <v>115</v>
      </c>
      <c r="D26" s="42"/>
      <c r="E26" s="43"/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2"/>
        <v>ไม่ผ่าน</v>
      </c>
    </row>
    <row r="27" spans="1:13" s="1" customFormat="1" ht="12" customHeight="1" x14ac:dyDescent="0.5">
      <c r="A27" s="46">
        <v>23</v>
      </c>
      <c r="B27" s="68">
        <v>14682</v>
      </c>
      <c r="C27" s="81" t="s">
        <v>116</v>
      </c>
      <c r="D27" s="42"/>
      <c r="E27" s="43"/>
      <c r="F27" s="4"/>
      <c r="G27" s="4"/>
      <c r="H27" s="4"/>
      <c r="I27" s="4"/>
      <c r="J27" s="4"/>
      <c r="K27" s="3">
        <f t="shared" si="0"/>
        <v>0</v>
      </c>
      <c r="L27" s="3" t="str">
        <f t="shared" si="1"/>
        <v>0</v>
      </c>
      <c r="M27" s="3" t="str">
        <f t="shared" si="2"/>
        <v>ไม่ผ่าน</v>
      </c>
    </row>
    <row r="28" spans="1:13" s="1" customFormat="1" ht="12" customHeight="1" x14ac:dyDescent="0.5">
      <c r="A28" s="46">
        <v>24</v>
      </c>
      <c r="B28" s="68">
        <v>14686</v>
      </c>
      <c r="C28" s="68" t="s">
        <v>117</v>
      </c>
      <c r="D28" s="42"/>
      <c r="E28" s="43"/>
      <c r="F28" s="4"/>
      <c r="G28" s="4"/>
      <c r="H28" s="4"/>
      <c r="I28" s="4"/>
      <c r="J28" s="4"/>
      <c r="K28" s="3">
        <f t="shared" si="0"/>
        <v>0</v>
      </c>
      <c r="L28" s="3" t="str">
        <f t="shared" si="1"/>
        <v>0</v>
      </c>
      <c r="M28" s="3" t="str">
        <f t="shared" si="2"/>
        <v>ไม่ผ่าน</v>
      </c>
    </row>
    <row r="29" spans="1:13" s="1" customFormat="1" ht="12" customHeight="1" x14ac:dyDescent="0.5">
      <c r="A29" s="46">
        <v>25</v>
      </c>
      <c r="B29" s="68">
        <v>14687</v>
      </c>
      <c r="C29" s="81" t="s">
        <v>118</v>
      </c>
      <c r="D29" s="42"/>
      <c r="E29" s="43"/>
      <c r="F29" s="4"/>
      <c r="G29" s="4"/>
      <c r="H29" s="4"/>
      <c r="I29" s="4"/>
      <c r="J29" s="4"/>
      <c r="K29" s="3">
        <f t="shared" si="0"/>
        <v>0</v>
      </c>
      <c r="L29" s="3" t="str">
        <f t="shared" si="1"/>
        <v>0</v>
      </c>
      <c r="M29" s="3" t="str">
        <f t="shared" si="2"/>
        <v>ไม่ผ่าน</v>
      </c>
    </row>
    <row r="30" spans="1:13" s="1" customFormat="1" ht="12" customHeight="1" x14ac:dyDescent="0.5">
      <c r="A30" s="46">
        <v>26</v>
      </c>
      <c r="B30" s="68">
        <v>14691</v>
      </c>
      <c r="C30" s="81" t="s">
        <v>119</v>
      </c>
      <c r="D30" s="42"/>
      <c r="E30" s="43"/>
      <c r="F30" s="4"/>
      <c r="G30" s="4"/>
      <c r="H30" s="4"/>
      <c r="I30" s="4"/>
      <c r="J30" s="4"/>
      <c r="K30" s="3">
        <f t="shared" si="0"/>
        <v>0</v>
      </c>
      <c r="L30" s="3" t="str">
        <f t="shared" si="1"/>
        <v>0</v>
      </c>
      <c r="M30" s="3" t="str">
        <f t="shared" si="2"/>
        <v>ไม่ผ่าน</v>
      </c>
    </row>
    <row r="31" spans="1:13" s="1" customFormat="1" ht="12" customHeight="1" x14ac:dyDescent="0.5">
      <c r="A31" s="46">
        <v>27</v>
      </c>
      <c r="B31" s="68">
        <v>14692</v>
      </c>
      <c r="C31" s="81" t="s">
        <v>120</v>
      </c>
      <c r="D31" s="62"/>
      <c r="E31" s="63"/>
      <c r="F31" s="4"/>
      <c r="G31" s="4"/>
      <c r="H31" s="4"/>
      <c r="I31" s="4"/>
      <c r="J31" s="4"/>
      <c r="K31" s="3">
        <f t="shared" ref="K31:K38" si="3">SUM(F31,G31,H31,I31,J31)</f>
        <v>0</v>
      </c>
      <c r="L31" s="3" t="str">
        <f t="shared" ref="L31:L38" si="4">IF(K31&lt;=3,"0",IF(K31&lt;=7,"1",IF(K31&lt;=11,"2",IF(K31&gt;=12,"3"))))</f>
        <v>0</v>
      </c>
      <c r="M31" s="3" t="str">
        <f t="shared" ref="M31:M38" si="5">IF(K31&lt;=3,"ไม่ผ่าน",IF(K31&lt;=7,"ผ่าน",IF(K31&lt;=11,"ดี",IF(K31&gt;=12,"ดีเยี่ยม"))))</f>
        <v>ไม่ผ่าน</v>
      </c>
    </row>
    <row r="32" spans="1:13" s="1" customFormat="1" ht="12" customHeight="1" x14ac:dyDescent="0.5">
      <c r="A32" s="46">
        <v>28</v>
      </c>
      <c r="B32" s="68">
        <v>14694</v>
      </c>
      <c r="C32" s="81" t="s">
        <v>123</v>
      </c>
      <c r="D32" s="42"/>
      <c r="E32" s="53"/>
      <c r="F32" s="4"/>
      <c r="G32" s="4"/>
      <c r="H32" s="4"/>
      <c r="I32" s="4"/>
      <c r="J32" s="4"/>
      <c r="K32" s="3">
        <f t="shared" si="3"/>
        <v>0</v>
      </c>
      <c r="L32" s="3" t="str">
        <f t="shared" si="4"/>
        <v>0</v>
      </c>
      <c r="M32" s="3" t="str">
        <f t="shared" si="5"/>
        <v>ไม่ผ่าน</v>
      </c>
    </row>
    <row r="33" spans="1:13" s="1" customFormat="1" ht="12" customHeight="1" x14ac:dyDescent="0.5">
      <c r="A33" s="46">
        <v>29</v>
      </c>
      <c r="B33" s="68">
        <v>14701</v>
      </c>
      <c r="C33" s="81" t="s">
        <v>124</v>
      </c>
      <c r="D33" s="42"/>
      <c r="E33" s="53"/>
      <c r="F33" s="4"/>
      <c r="G33" s="4"/>
      <c r="H33" s="4"/>
      <c r="I33" s="4"/>
      <c r="J33" s="4"/>
      <c r="K33" s="3">
        <f t="shared" si="3"/>
        <v>0</v>
      </c>
      <c r="L33" s="3" t="str">
        <f t="shared" si="4"/>
        <v>0</v>
      </c>
      <c r="M33" s="3" t="str">
        <f t="shared" si="5"/>
        <v>ไม่ผ่าน</v>
      </c>
    </row>
    <row r="34" spans="1:13" s="1" customFormat="1" ht="12" customHeight="1" x14ac:dyDescent="0.5">
      <c r="A34" s="46">
        <v>30</v>
      </c>
      <c r="B34" s="80">
        <v>12758</v>
      </c>
      <c r="C34" s="81" t="s">
        <v>125</v>
      </c>
      <c r="D34" s="42"/>
      <c r="E34" s="53"/>
      <c r="F34" s="4"/>
      <c r="G34" s="4"/>
      <c r="H34" s="4"/>
      <c r="I34" s="4"/>
      <c r="J34" s="4"/>
      <c r="K34" s="3">
        <f t="shared" si="3"/>
        <v>0</v>
      </c>
      <c r="L34" s="3" t="str">
        <f t="shared" si="4"/>
        <v>0</v>
      </c>
      <c r="M34" s="3" t="str">
        <f t="shared" si="5"/>
        <v>ไม่ผ่าน</v>
      </c>
    </row>
    <row r="35" spans="1:13" s="1" customFormat="1" ht="12" customHeight="1" x14ac:dyDescent="0.5">
      <c r="A35" s="46">
        <v>31</v>
      </c>
      <c r="B35" s="80">
        <v>12780</v>
      </c>
      <c r="C35" s="81" t="s">
        <v>126</v>
      </c>
      <c r="D35" s="42"/>
      <c r="E35" s="53"/>
      <c r="F35" s="4"/>
      <c r="G35" s="4"/>
      <c r="H35" s="4"/>
      <c r="I35" s="4"/>
      <c r="J35" s="4"/>
      <c r="K35" s="3">
        <f t="shared" si="3"/>
        <v>0</v>
      </c>
      <c r="L35" s="3" t="str">
        <f t="shared" si="4"/>
        <v>0</v>
      </c>
      <c r="M35" s="3" t="str">
        <f t="shared" si="5"/>
        <v>ไม่ผ่าน</v>
      </c>
    </row>
    <row r="36" spans="1:13" s="1" customFormat="1" ht="12" customHeight="1" x14ac:dyDescent="0.5">
      <c r="A36" s="46">
        <v>32</v>
      </c>
      <c r="B36" s="80">
        <v>13021</v>
      </c>
      <c r="C36" s="81" t="s">
        <v>127</v>
      </c>
      <c r="D36" s="42"/>
      <c r="E36" s="53"/>
      <c r="F36" s="4"/>
      <c r="G36" s="4"/>
      <c r="H36" s="4"/>
      <c r="I36" s="4"/>
      <c r="J36" s="4"/>
      <c r="K36" s="3">
        <f t="shared" si="3"/>
        <v>0</v>
      </c>
      <c r="L36" s="3" t="str">
        <f t="shared" si="4"/>
        <v>0</v>
      </c>
      <c r="M36" s="3" t="str">
        <f t="shared" si="5"/>
        <v>ไม่ผ่าน</v>
      </c>
    </row>
    <row r="37" spans="1:13" s="1" customFormat="1" ht="12" customHeight="1" x14ac:dyDescent="0.5">
      <c r="A37" s="46">
        <v>33</v>
      </c>
      <c r="B37" s="81">
        <v>14684</v>
      </c>
      <c r="C37" s="81" t="s">
        <v>128</v>
      </c>
      <c r="D37" s="42"/>
      <c r="E37" s="53"/>
      <c r="F37" s="4"/>
      <c r="G37" s="4"/>
      <c r="H37" s="4"/>
      <c r="I37" s="4"/>
      <c r="J37" s="4"/>
      <c r="K37" s="3">
        <f t="shared" si="3"/>
        <v>0</v>
      </c>
      <c r="L37" s="3" t="str">
        <f t="shared" si="4"/>
        <v>0</v>
      </c>
      <c r="M37" s="3" t="str">
        <f t="shared" si="5"/>
        <v>ไม่ผ่าน</v>
      </c>
    </row>
    <row r="38" spans="1:13" s="1" customFormat="1" ht="12" customHeight="1" x14ac:dyDescent="0.5">
      <c r="A38" s="46">
        <v>34</v>
      </c>
      <c r="B38" s="81">
        <v>14685</v>
      </c>
      <c r="C38" s="81" t="s">
        <v>129</v>
      </c>
      <c r="D38" s="42"/>
      <c r="E38" s="53"/>
      <c r="F38" s="4"/>
      <c r="G38" s="4"/>
      <c r="H38" s="4"/>
      <c r="I38" s="4"/>
      <c r="J38" s="4"/>
      <c r="K38" s="3">
        <f t="shared" si="3"/>
        <v>0</v>
      </c>
      <c r="L38" s="3" t="str">
        <f t="shared" si="4"/>
        <v>0</v>
      </c>
      <c r="M38" s="3" t="str">
        <f t="shared" si="5"/>
        <v>ไม่ผ่าน</v>
      </c>
    </row>
    <row r="39" spans="1:13" s="1" customFormat="1" ht="12" customHeight="1" x14ac:dyDescent="0.5">
      <c r="A39" s="46"/>
      <c r="B39" s="46"/>
      <c r="C39" s="42"/>
      <c r="D39" s="49"/>
      <c r="E39" s="52"/>
      <c r="F39" s="4"/>
      <c r="G39" s="4"/>
      <c r="H39" s="4"/>
      <c r="I39" s="4"/>
      <c r="J39" s="4"/>
      <c r="K39" s="3"/>
      <c r="L39" s="3"/>
      <c r="M39" s="3"/>
    </row>
    <row r="40" spans="1:13" s="1" customFormat="1" ht="12" customHeight="1" x14ac:dyDescent="0.6">
      <c r="A40" s="9"/>
      <c r="B40" s="9"/>
      <c r="C40" s="9"/>
      <c r="D40" s="28"/>
      <c r="E40" s="18"/>
      <c r="F40" s="121">
        <f>COUNTIF(L5:L39,3)</f>
        <v>0</v>
      </c>
      <c r="G40" s="121">
        <f>COUNTIF(L5:L39,2)</f>
        <v>0</v>
      </c>
      <c r="H40" s="121">
        <f>COUNTIF(L5:L39,1)</f>
        <v>0</v>
      </c>
      <c r="I40" s="121">
        <f>COUNTIF(L5:L39,0)</f>
        <v>34</v>
      </c>
      <c r="J40" s="15"/>
      <c r="K40" s="16"/>
      <c r="L40" s="16"/>
      <c r="M40" s="16"/>
    </row>
    <row r="41" spans="1:13" s="1" customFormat="1" ht="19.8" x14ac:dyDescent="0.5">
      <c r="C41" s="1" t="s">
        <v>2</v>
      </c>
      <c r="F41" s="5"/>
      <c r="G41" s="5"/>
      <c r="H41" s="5"/>
      <c r="I41" s="5"/>
      <c r="J41" s="5"/>
    </row>
    <row r="42" spans="1:13" s="1" customFormat="1" ht="19.8" x14ac:dyDescent="0.5">
      <c r="C42" s="1" t="s">
        <v>13</v>
      </c>
      <c r="F42" s="5"/>
      <c r="G42" s="79">
        <f>(F40*100)/34</f>
        <v>0</v>
      </c>
      <c r="H42" s="5"/>
      <c r="I42" s="5"/>
      <c r="J42" s="5" t="s">
        <v>18</v>
      </c>
      <c r="K42" s="5"/>
      <c r="M42" s="79">
        <f>(H40*100)/34</f>
        <v>0</v>
      </c>
    </row>
    <row r="43" spans="1:13" s="1" customFormat="1" ht="19.8" x14ac:dyDescent="0.5">
      <c r="C43" s="1" t="s">
        <v>14</v>
      </c>
      <c r="F43" s="5"/>
      <c r="G43" s="79">
        <f>(G40*100)/34</f>
        <v>0</v>
      </c>
      <c r="H43" s="5"/>
      <c r="I43" s="5"/>
      <c r="J43" s="5" t="s">
        <v>19</v>
      </c>
      <c r="K43" s="5"/>
      <c r="M43" s="79">
        <f>(I40*100)/34</f>
        <v>100</v>
      </c>
    </row>
    <row r="44" spans="1:13" s="1" customFormat="1" ht="19.8" x14ac:dyDescent="0.5">
      <c r="C44" s="1" t="s">
        <v>15</v>
      </c>
      <c r="F44" s="5"/>
      <c r="G44" s="5"/>
      <c r="H44" s="5"/>
      <c r="I44" s="1" t="s">
        <v>20</v>
      </c>
      <c r="J44" s="5"/>
    </row>
    <row r="45" spans="1:13" s="1" customFormat="1" ht="19.8" x14ac:dyDescent="0.5">
      <c r="C45" s="1" t="s">
        <v>16</v>
      </c>
      <c r="F45" s="5"/>
      <c r="G45" s="5"/>
      <c r="H45" s="5"/>
      <c r="I45" s="1" t="s">
        <v>23</v>
      </c>
      <c r="J45" s="5"/>
    </row>
    <row r="46" spans="1:13" s="1" customFormat="1" ht="19.8" x14ac:dyDescent="0.5">
      <c r="C46" s="1" t="s">
        <v>17</v>
      </c>
      <c r="F46" s="5"/>
      <c r="G46" s="5"/>
      <c r="H46" s="5"/>
      <c r="I46" s="1" t="s">
        <v>21</v>
      </c>
      <c r="J46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3" sqref="C3:E4"/>
    </sheetView>
  </sheetViews>
  <sheetFormatPr defaultRowHeight="13.8" x14ac:dyDescent="0.25"/>
  <cols>
    <col min="1" max="1" width="4" customWidth="1"/>
    <col min="2" max="2" width="7.69921875" customWidth="1"/>
    <col min="3" max="3" width="6.8984375" customWidth="1"/>
    <col min="4" max="4" width="9.69921875" customWidth="1"/>
    <col min="5" max="5" width="5.3984375" customWidth="1"/>
    <col min="6" max="10" width="3.69921875" customWidth="1"/>
    <col min="11" max="11" width="6.8984375" customWidth="1"/>
    <col min="12" max="13" width="7.19921875" customWidth="1"/>
  </cols>
  <sheetData>
    <row r="1" spans="1:13" s="1" customFormat="1" ht="2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18.75" customHeight="1" x14ac:dyDescent="0.6">
      <c r="A2" s="135" t="s">
        <v>181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17.25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1" customFormat="1" ht="14.25" customHeight="1" x14ac:dyDescent="0.5">
      <c r="A5" s="72">
        <v>1</v>
      </c>
      <c r="B5" s="80">
        <v>12789</v>
      </c>
      <c r="C5" s="81" t="s">
        <v>130</v>
      </c>
      <c r="D5" s="42"/>
      <c r="E5" s="43"/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4.25" customHeight="1" x14ac:dyDescent="0.5">
      <c r="A6" s="46">
        <v>2</v>
      </c>
      <c r="B6" s="80">
        <v>12798</v>
      </c>
      <c r="C6" s="81" t="s">
        <v>131</v>
      </c>
      <c r="D6" s="42"/>
      <c r="E6" s="53"/>
      <c r="F6" s="4"/>
      <c r="G6" s="4"/>
      <c r="H6" s="4"/>
      <c r="I6" s="4"/>
      <c r="J6" s="4"/>
      <c r="K6" s="3">
        <f t="shared" ref="K6:K20" si="0">SUM(F6,G6,H6,I6,J6)</f>
        <v>0</v>
      </c>
      <c r="L6" s="3" t="str">
        <f t="shared" ref="L6:L26" si="1">IF(K6&lt;=3,"0",IF(K6&lt;=7,"1",IF(K6&lt;=11,"2",IF(K6&gt;=12,"3"))))</f>
        <v>0</v>
      </c>
      <c r="M6" s="3" t="str">
        <f t="shared" ref="M6:M20" si="2">IF(K6&lt;=3,"ไม่ผ่าน",IF(K6&lt;=7,"ผ่าน",IF(K6&lt;=11,"ดี",IF(K6&gt;=12,"ดีเยี่ยม"))))</f>
        <v>ไม่ผ่าน</v>
      </c>
    </row>
    <row r="7" spans="1:13" s="1" customFormat="1" ht="14.25" customHeight="1" x14ac:dyDescent="0.5">
      <c r="A7" s="46">
        <v>3</v>
      </c>
      <c r="B7" s="80">
        <v>12819</v>
      </c>
      <c r="C7" s="81" t="s">
        <v>132</v>
      </c>
      <c r="D7" s="42"/>
      <c r="E7" s="53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 x14ac:dyDescent="0.5">
      <c r="A8" s="46">
        <v>4</v>
      </c>
      <c r="B8" s="80">
        <v>12825</v>
      </c>
      <c r="C8" s="81" t="s">
        <v>133</v>
      </c>
      <c r="D8" s="42"/>
      <c r="E8" s="43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 x14ac:dyDescent="0.5">
      <c r="A9" s="46">
        <v>5</v>
      </c>
      <c r="B9" s="80">
        <v>12826</v>
      </c>
      <c r="C9" s="81" t="s">
        <v>134</v>
      </c>
      <c r="D9" s="42"/>
      <c r="E9" s="43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 x14ac:dyDescent="0.5">
      <c r="A10" s="46">
        <v>6</v>
      </c>
      <c r="B10" s="80">
        <v>12864</v>
      </c>
      <c r="C10" s="81" t="s">
        <v>135</v>
      </c>
      <c r="D10" s="42"/>
      <c r="E10" s="4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 x14ac:dyDescent="0.5">
      <c r="A11" s="46">
        <v>7</v>
      </c>
      <c r="B11" s="80">
        <v>12902</v>
      </c>
      <c r="C11" s="81" t="s">
        <v>136</v>
      </c>
      <c r="D11" s="42"/>
      <c r="E11" s="43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 x14ac:dyDescent="0.5">
      <c r="A12" s="72">
        <v>8</v>
      </c>
      <c r="B12" s="80">
        <v>12971</v>
      </c>
      <c r="C12" s="81" t="s">
        <v>137</v>
      </c>
      <c r="D12" s="42"/>
      <c r="E12" s="43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 x14ac:dyDescent="0.5">
      <c r="A13" s="66">
        <v>9</v>
      </c>
      <c r="B13" s="80">
        <v>13031</v>
      </c>
      <c r="C13" s="81" t="s">
        <v>138</v>
      </c>
      <c r="D13" s="70"/>
      <c r="E13" s="71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 x14ac:dyDescent="0.5">
      <c r="A14" s="46">
        <v>10</v>
      </c>
      <c r="B14" s="68">
        <v>14698</v>
      </c>
      <c r="C14" s="81" t="s">
        <v>139</v>
      </c>
      <c r="D14" s="42"/>
      <c r="E14" s="43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 x14ac:dyDescent="0.5">
      <c r="A15" s="46">
        <v>11</v>
      </c>
      <c r="B15" s="68">
        <v>14699</v>
      </c>
      <c r="C15" s="81" t="s">
        <v>140</v>
      </c>
      <c r="D15" s="42"/>
      <c r="E15" s="43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 x14ac:dyDescent="0.5">
      <c r="A16" s="46">
        <v>12</v>
      </c>
      <c r="B16" s="68">
        <v>14700</v>
      </c>
      <c r="C16" s="68" t="s">
        <v>141</v>
      </c>
      <c r="D16" s="49"/>
      <c r="E16" s="50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 x14ac:dyDescent="0.5">
      <c r="A17" s="46">
        <v>13</v>
      </c>
      <c r="B17" s="68">
        <v>14702</v>
      </c>
      <c r="C17" s="81" t="s">
        <v>142</v>
      </c>
      <c r="D17" s="42"/>
      <c r="E17" s="43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4.25" customHeight="1" x14ac:dyDescent="0.5">
      <c r="A18" s="46">
        <v>14</v>
      </c>
      <c r="B18" s="80">
        <v>12806</v>
      </c>
      <c r="C18" s="81" t="s">
        <v>143</v>
      </c>
      <c r="D18" s="70"/>
      <c r="E18" s="71"/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" customFormat="1" ht="14.25" customHeight="1" x14ac:dyDescent="0.5">
      <c r="A19" s="46">
        <v>15</v>
      </c>
      <c r="B19" s="92">
        <v>12810</v>
      </c>
      <c r="C19" s="68" t="s">
        <v>144</v>
      </c>
      <c r="D19" s="42"/>
      <c r="E19" s="53"/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" customFormat="1" ht="14.25" customHeight="1" x14ac:dyDescent="0.5">
      <c r="A20" s="46">
        <v>16</v>
      </c>
      <c r="B20" s="80">
        <v>12906</v>
      </c>
      <c r="C20" s="81" t="s">
        <v>145</v>
      </c>
      <c r="D20" s="49"/>
      <c r="E20" s="50"/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2"/>
        <v>ไม่ผ่าน</v>
      </c>
    </row>
    <row r="21" spans="1:13" s="1" customFormat="1" ht="14.25" customHeight="1" x14ac:dyDescent="0.5">
      <c r="A21" s="46">
        <v>17</v>
      </c>
      <c r="B21" s="93">
        <v>12979</v>
      </c>
      <c r="C21" s="81" t="s">
        <v>146</v>
      </c>
      <c r="D21" s="42"/>
      <c r="E21" s="53"/>
      <c r="F21" s="4"/>
      <c r="G21" s="4"/>
      <c r="H21" s="4"/>
      <c r="I21" s="4"/>
      <c r="J21" s="4"/>
      <c r="K21" s="3">
        <f t="shared" ref="K21:K26" si="3">SUM(F21,G21,H21,I21,J21)</f>
        <v>0</v>
      </c>
      <c r="L21" s="3" t="str">
        <f t="shared" si="1"/>
        <v>0</v>
      </c>
      <c r="M21" s="3" t="str">
        <f t="shared" ref="M21:M26" si="4">IF(K21&lt;=3,"ไม่ผ่าน",IF(K21&lt;=7,"ผ่าน",IF(K21&lt;=11,"ดี",IF(K21&gt;=12,"ดีเยี่ยม"))))</f>
        <v>ไม่ผ่าน</v>
      </c>
    </row>
    <row r="22" spans="1:13" s="1" customFormat="1" ht="14.25" customHeight="1" x14ac:dyDescent="0.5">
      <c r="A22" s="46">
        <v>18</v>
      </c>
      <c r="B22" s="80">
        <v>13119</v>
      </c>
      <c r="C22" s="81" t="s">
        <v>147</v>
      </c>
      <c r="D22" s="42"/>
      <c r="E22" s="43"/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13" s="1" customFormat="1" ht="14.25" customHeight="1" x14ac:dyDescent="0.5">
      <c r="A23" s="46">
        <v>19</v>
      </c>
      <c r="B23" s="68">
        <v>14706</v>
      </c>
      <c r="C23" s="81" t="s">
        <v>148</v>
      </c>
      <c r="D23" s="42"/>
      <c r="E23" s="43"/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13" s="1" customFormat="1" ht="14.25" customHeight="1" x14ac:dyDescent="0.5">
      <c r="A24" s="46">
        <v>20</v>
      </c>
      <c r="B24" s="68">
        <v>14707</v>
      </c>
      <c r="C24" s="81" t="s">
        <v>149</v>
      </c>
      <c r="D24" s="42"/>
      <c r="E24" s="43"/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13" s="1" customFormat="1" ht="14.25" customHeight="1" x14ac:dyDescent="0.5">
      <c r="A25" s="46">
        <v>21</v>
      </c>
      <c r="B25" s="68">
        <v>14709</v>
      </c>
      <c r="C25" s="81" t="s">
        <v>150</v>
      </c>
      <c r="D25" s="42"/>
      <c r="E25" s="53"/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13" s="1" customFormat="1" ht="14.25" customHeight="1" x14ac:dyDescent="0.5">
      <c r="A26" s="72">
        <v>22</v>
      </c>
      <c r="B26" s="68">
        <v>14712</v>
      </c>
      <c r="C26" s="68" t="s">
        <v>151</v>
      </c>
      <c r="D26" s="42"/>
      <c r="E26" s="43"/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4"/>
        <v>ไม่ผ่าน</v>
      </c>
    </row>
    <row r="27" spans="1:13" s="1" customFormat="1" ht="14.25" customHeight="1" x14ac:dyDescent="0.5">
      <c r="A27" s="46"/>
      <c r="B27" s="46"/>
      <c r="C27" s="51"/>
      <c r="D27" s="42"/>
      <c r="E27" s="53"/>
      <c r="F27" s="4"/>
      <c r="G27" s="4"/>
      <c r="H27" s="4"/>
      <c r="I27" s="4"/>
      <c r="J27" s="4"/>
      <c r="K27" s="3"/>
      <c r="L27" s="3"/>
      <c r="M27" s="3"/>
    </row>
    <row r="28" spans="1:13" s="1" customFormat="1" ht="14.25" customHeight="1" x14ac:dyDescent="0.5">
      <c r="A28" s="17"/>
      <c r="B28" s="17"/>
      <c r="C28" s="17"/>
      <c r="D28" s="19"/>
      <c r="E28" s="29"/>
      <c r="F28" s="121">
        <f>COUNTIF(L5:L27,3)</f>
        <v>0</v>
      </c>
      <c r="G28" s="121">
        <f>COUNTIF(L5:L27,2)</f>
        <v>0</v>
      </c>
      <c r="H28" s="121">
        <f>COUNTIF(L5:L27,1)</f>
        <v>0</v>
      </c>
      <c r="I28" s="121">
        <f>COUNTIF(L5:L27,0)</f>
        <v>22</v>
      </c>
      <c r="J28" s="15"/>
      <c r="K28" s="16"/>
      <c r="L28" s="16"/>
      <c r="M28" s="16"/>
    </row>
    <row r="29" spans="1:13" s="1" customFormat="1" ht="21" x14ac:dyDescent="0.5">
      <c r="C29" s="1" t="s">
        <v>2</v>
      </c>
      <c r="D29" s="19"/>
      <c r="F29" s="5"/>
      <c r="G29" s="5"/>
      <c r="H29" s="5"/>
      <c r="I29" s="5"/>
      <c r="J29" s="5"/>
    </row>
    <row r="30" spans="1:13" s="1" customFormat="1" ht="21" x14ac:dyDescent="0.5">
      <c r="C30" s="1" t="s">
        <v>13</v>
      </c>
      <c r="D30" s="19"/>
      <c r="F30" s="5"/>
      <c r="G30" s="79">
        <f>(F28*100)/22</f>
        <v>0</v>
      </c>
      <c r="H30" s="5"/>
      <c r="I30" s="5"/>
      <c r="J30" s="5"/>
      <c r="K30" s="5" t="s">
        <v>18</v>
      </c>
      <c r="M30" s="79">
        <f>(H28*100)/22</f>
        <v>0</v>
      </c>
    </row>
    <row r="31" spans="1:13" s="1" customFormat="1" ht="19.8" x14ac:dyDescent="0.5">
      <c r="C31" s="1" t="s">
        <v>14</v>
      </c>
      <c r="F31" s="5"/>
      <c r="G31" s="79">
        <f>(G28*100)/22</f>
        <v>0</v>
      </c>
      <c r="H31" s="5"/>
      <c r="I31" s="5"/>
      <c r="J31" s="5"/>
      <c r="K31" s="5" t="s">
        <v>19</v>
      </c>
      <c r="M31" s="79">
        <f>(I28*100)/22</f>
        <v>100</v>
      </c>
    </row>
    <row r="32" spans="1:13" s="1" customFormat="1" ht="19.8" x14ac:dyDescent="0.5">
      <c r="C32" s="1" t="s">
        <v>15</v>
      </c>
      <c r="F32" s="5"/>
      <c r="G32" s="5"/>
      <c r="H32" s="5"/>
      <c r="I32" s="1" t="s">
        <v>20</v>
      </c>
      <c r="J32" s="5"/>
    </row>
    <row r="33" spans="3:10" s="1" customFormat="1" ht="19.8" x14ac:dyDescent="0.5">
      <c r="C33" s="1" t="s">
        <v>16</v>
      </c>
      <c r="F33" s="5"/>
      <c r="G33" s="5"/>
      <c r="H33" s="5"/>
      <c r="I33" s="1" t="s">
        <v>23</v>
      </c>
      <c r="J33" s="5"/>
    </row>
    <row r="34" spans="3:10" s="1" customFormat="1" ht="19.8" x14ac:dyDescent="0.5">
      <c r="C34" s="1" t="s">
        <v>17</v>
      </c>
      <c r="F34" s="5"/>
      <c r="G34" s="5"/>
      <c r="H34" s="5"/>
      <c r="I34" s="1" t="s">
        <v>21</v>
      </c>
      <c r="J34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C3" sqref="C3:E4"/>
    </sheetView>
  </sheetViews>
  <sheetFormatPr defaultRowHeight="13.8" x14ac:dyDescent="0.25"/>
  <cols>
    <col min="1" max="1" width="4.19921875" customWidth="1"/>
    <col min="2" max="2" width="8.8984375" customWidth="1"/>
    <col min="3" max="3" width="8.09765625" customWidth="1"/>
    <col min="4" max="4" width="9.8984375" customWidth="1"/>
    <col min="5" max="5" width="5.09765625" customWidth="1"/>
    <col min="6" max="10" width="3.8984375" customWidth="1"/>
    <col min="11" max="11" width="5.59765625" customWidth="1"/>
    <col min="12" max="12" width="7.19921875" customWidth="1"/>
    <col min="13" max="13" width="7.3984375" customWidth="1"/>
  </cols>
  <sheetData>
    <row r="1" spans="1:13" s="1" customFormat="1" ht="2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29.25" customHeight="1" x14ac:dyDescent="0.6">
      <c r="A2" s="135" t="s">
        <v>180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20" customFormat="1" ht="14.25" customHeight="1" x14ac:dyDescent="0.5">
      <c r="A5" s="46">
        <v>1</v>
      </c>
      <c r="B5" s="96">
        <v>12752</v>
      </c>
      <c r="C5" s="68" t="s">
        <v>152</v>
      </c>
      <c r="D5" s="49"/>
      <c r="E5" s="50"/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0" customFormat="1" ht="14.25" customHeight="1" x14ac:dyDescent="0.5">
      <c r="A6" s="46">
        <v>2</v>
      </c>
      <c r="B6" s="81">
        <v>12801</v>
      </c>
      <c r="C6" s="81" t="s">
        <v>153</v>
      </c>
      <c r="D6" s="49"/>
      <c r="E6" s="50"/>
      <c r="F6" s="4"/>
      <c r="G6" s="4"/>
      <c r="H6" s="4"/>
      <c r="I6" s="4"/>
      <c r="J6" s="4"/>
      <c r="K6" s="3">
        <f t="shared" ref="K6:K19" si="0">SUM(F6,G6,H6,I6,J6)</f>
        <v>0</v>
      </c>
      <c r="L6" s="3" t="str">
        <f t="shared" ref="L6:L30" si="1">IF(K6&lt;=3,"0",IF(K6&lt;=7,"1",IF(K6&lt;=11,"2",IF(K6&gt;=12,"3"))))</f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13" s="20" customFormat="1" ht="14.25" customHeight="1" x14ac:dyDescent="0.5">
      <c r="A7" s="46">
        <v>3</v>
      </c>
      <c r="B7" s="80">
        <v>12803</v>
      </c>
      <c r="C7" s="81" t="s">
        <v>154</v>
      </c>
      <c r="D7" s="42"/>
      <c r="E7" s="43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20" customFormat="1" ht="14.25" customHeight="1" x14ac:dyDescent="0.5">
      <c r="A8" s="46">
        <v>4</v>
      </c>
      <c r="B8" s="80">
        <v>12830</v>
      </c>
      <c r="C8" s="81" t="s">
        <v>155</v>
      </c>
      <c r="D8" s="48"/>
      <c r="E8" s="53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20" customFormat="1" ht="14.25" customHeight="1" x14ac:dyDescent="0.5">
      <c r="A9" s="46">
        <v>5</v>
      </c>
      <c r="B9" s="80">
        <v>12866</v>
      </c>
      <c r="C9" s="81" t="s">
        <v>156</v>
      </c>
      <c r="D9" s="42"/>
      <c r="E9" s="43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20" customFormat="1" ht="14.25" customHeight="1" x14ac:dyDescent="0.5">
      <c r="A10" s="46">
        <v>6</v>
      </c>
      <c r="B10" s="80">
        <v>12868</v>
      </c>
      <c r="C10" s="81" t="s">
        <v>157</v>
      </c>
      <c r="D10" s="48"/>
      <c r="E10" s="5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20" customFormat="1" ht="14.25" customHeight="1" x14ac:dyDescent="0.5">
      <c r="A11" s="46">
        <v>7</v>
      </c>
      <c r="B11" s="80">
        <v>12869</v>
      </c>
      <c r="C11" s="81" t="s">
        <v>158</v>
      </c>
      <c r="D11" s="48"/>
      <c r="E11" s="53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0" customFormat="1" ht="14.25" customHeight="1" x14ac:dyDescent="0.5">
      <c r="A12" s="46">
        <v>8</v>
      </c>
      <c r="B12" s="80">
        <v>12871</v>
      </c>
      <c r="C12" s="81" t="s">
        <v>159</v>
      </c>
      <c r="D12" s="48"/>
      <c r="E12" s="53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0" customFormat="1" ht="14.25" customHeight="1" x14ac:dyDescent="0.5">
      <c r="A13" s="46">
        <v>9</v>
      </c>
      <c r="B13" s="80">
        <v>12890</v>
      </c>
      <c r="C13" s="81" t="s">
        <v>160</v>
      </c>
      <c r="D13" s="48"/>
      <c r="E13" s="53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20" customFormat="1" ht="14.25" customHeight="1" x14ac:dyDescent="0.5">
      <c r="A14" s="46">
        <v>10</v>
      </c>
      <c r="B14" s="92">
        <v>12899</v>
      </c>
      <c r="C14" s="81" t="s">
        <v>161</v>
      </c>
      <c r="D14" s="48"/>
      <c r="E14" s="53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20" customFormat="1" ht="14.25" customHeight="1" x14ac:dyDescent="0.5">
      <c r="A15" s="46">
        <v>11</v>
      </c>
      <c r="B15" s="68">
        <v>12941</v>
      </c>
      <c r="C15" s="68" t="s">
        <v>162</v>
      </c>
      <c r="D15" s="48"/>
      <c r="E15" s="53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20" customFormat="1" ht="14.25" customHeight="1" x14ac:dyDescent="0.5">
      <c r="A16" s="46">
        <v>12</v>
      </c>
      <c r="B16" s="97">
        <v>12963</v>
      </c>
      <c r="C16" s="81" t="s">
        <v>163</v>
      </c>
      <c r="D16" s="42"/>
      <c r="E16" s="43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20" customFormat="1" ht="14.25" customHeight="1" x14ac:dyDescent="0.5">
      <c r="A17" s="46">
        <v>13</v>
      </c>
      <c r="B17" s="80">
        <v>13039</v>
      </c>
      <c r="C17" s="81" t="s">
        <v>164</v>
      </c>
      <c r="D17" s="42"/>
      <c r="E17" s="43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20" customFormat="1" ht="14.25" customHeight="1" x14ac:dyDescent="0.5">
      <c r="A18" s="46">
        <v>14</v>
      </c>
      <c r="B18" s="98">
        <v>13071</v>
      </c>
      <c r="C18" s="81" t="s">
        <v>165</v>
      </c>
      <c r="D18" s="48"/>
      <c r="E18" s="53"/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20" customFormat="1" ht="14.25" customHeight="1" x14ac:dyDescent="0.5">
      <c r="A19" s="46">
        <v>15</v>
      </c>
      <c r="B19" s="92">
        <v>13140</v>
      </c>
      <c r="C19" s="81" t="s">
        <v>166</v>
      </c>
      <c r="D19" s="48"/>
      <c r="E19" s="53"/>
      <c r="F19" s="4"/>
      <c r="G19" s="4"/>
      <c r="H19" s="4"/>
      <c r="I19" s="4"/>
      <c r="J19" s="4"/>
      <c r="K19" s="3">
        <f t="shared" si="0"/>
        <v>0</v>
      </c>
      <c r="L19" s="3" t="str">
        <f>IF(K19&lt;=3,"0",IF(K19&lt;=7,"1",IF(K19&lt;=11,"2",IF(K19&gt;=12,"3"))))</f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20" customFormat="1" ht="14.25" customHeight="1" x14ac:dyDescent="0.5">
      <c r="A20" s="46">
        <v>16</v>
      </c>
      <c r="B20" s="81">
        <v>14713</v>
      </c>
      <c r="C20" s="81" t="s">
        <v>167</v>
      </c>
      <c r="D20" s="42"/>
      <c r="E20" s="43"/>
      <c r="F20" s="4"/>
      <c r="G20" s="4"/>
      <c r="H20" s="4"/>
      <c r="I20" s="4"/>
      <c r="J20" s="4"/>
      <c r="K20" s="3">
        <f t="shared" ref="K20:K30" si="3">SUM(F20,G20,H20,I20,J20)</f>
        <v>0</v>
      </c>
      <c r="L20" s="3" t="str">
        <f t="shared" si="1"/>
        <v>0</v>
      </c>
      <c r="M20" s="3" t="str">
        <f t="shared" ref="M20:M30" si="4">IF(K20&lt;=3,"ไม่ผ่าน",IF(K20&lt;=7,"ผ่าน",IF(K20&lt;=11,"ดี",IF(K20&gt;=12,"ดีเยี่ยม"))))</f>
        <v>ไม่ผ่าน</v>
      </c>
    </row>
    <row r="21" spans="1:13" s="20" customFormat="1" ht="14.25" customHeight="1" x14ac:dyDescent="0.5">
      <c r="A21" s="46">
        <v>17</v>
      </c>
      <c r="B21" s="80">
        <v>12770</v>
      </c>
      <c r="C21" s="81" t="s">
        <v>168</v>
      </c>
      <c r="D21" s="42"/>
      <c r="E21" s="43"/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4"/>
        <v>ไม่ผ่าน</v>
      </c>
    </row>
    <row r="22" spans="1:13" s="20" customFormat="1" ht="14.25" customHeight="1" x14ac:dyDescent="0.5">
      <c r="A22" s="46">
        <v>18</v>
      </c>
      <c r="B22" s="80">
        <v>12778</v>
      </c>
      <c r="C22" s="81" t="s">
        <v>169</v>
      </c>
      <c r="D22" s="42"/>
      <c r="E22" s="43"/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13" s="20" customFormat="1" ht="14.25" customHeight="1" x14ac:dyDescent="0.5">
      <c r="A23" s="46">
        <v>19</v>
      </c>
      <c r="B23" s="80">
        <v>12886</v>
      </c>
      <c r="C23" s="81" t="s">
        <v>170</v>
      </c>
      <c r="D23" s="42"/>
      <c r="E23" s="43"/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13" s="20" customFormat="1" ht="14.25" customHeight="1" x14ac:dyDescent="0.5">
      <c r="A24" s="46">
        <v>20</v>
      </c>
      <c r="B24" s="80">
        <v>12920</v>
      </c>
      <c r="C24" s="81" t="s">
        <v>171</v>
      </c>
      <c r="D24" s="42"/>
      <c r="E24" s="43"/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13" s="20" customFormat="1" ht="14.25" customHeight="1" x14ac:dyDescent="0.5">
      <c r="A25" s="46">
        <v>21</v>
      </c>
      <c r="B25" s="80">
        <v>12922</v>
      </c>
      <c r="C25" s="81" t="s">
        <v>172</v>
      </c>
      <c r="D25" s="44"/>
      <c r="E25" s="45"/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13" s="20" customFormat="1" ht="14.25" customHeight="1" x14ac:dyDescent="0.5">
      <c r="A26" s="46">
        <v>22</v>
      </c>
      <c r="B26" s="80">
        <v>13012</v>
      </c>
      <c r="C26" s="81" t="s">
        <v>173</v>
      </c>
      <c r="D26" s="54"/>
      <c r="E26" s="55"/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4"/>
        <v>ไม่ผ่าน</v>
      </c>
    </row>
    <row r="27" spans="1:13" s="20" customFormat="1" ht="14.25" customHeight="1" x14ac:dyDescent="0.5">
      <c r="A27" s="46">
        <v>23</v>
      </c>
      <c r="B27" s="80">
        <v>13046</v>
      </c>
      <c r="C27" s="81" t="s">
        <v>174</v>
      </c>
      <c r="D27" s="42"/>
      <c r="E27" s="43"/>
      <c r="F27" s="4"/>
      <c r="G27" s="4"/>
      <c r="H27" s="4"/>
      <c r="I27" s="4"/>
      <c r="J27" s="4"/>
      <c r="K27" s="3">
        <f t="shared" si="3"/>
        <v>0</v>
      </c>
      <c r="L27" s="3" t="str">
        <f t="shared" si="1"/>
        <v>0</v>
      </c>
      <c r="M27" s="3" t="str">
        <f t="shared" si="4"/>
        <v>ไม่ผ่าน</v>
      </c>
    </row>
    <row r="28" spans="1:13" s="20" customFormat="1" ht="14.25" customHeight="1" x14ac:dyDescent="0.5">
      <c r="A28" s="46">
        <v>24</v>
      </c>
      <c r="B28" s="80">
        <v>13089</v>
      </c>
      <c r="C28" s="81" t="s">
        <v>175</v>
      </c>
      <c r="D28" s="42"/>
      <c r="E28" s="43"/>
      <c r="F28" s="4"/>
      <c r="G28" s="4"/>
      <c r="H28" s="4"/>
      <c r="I28" s="4"/>
      <c r="J28" s="4"/>
      <c r="K28" s="3">
        <f t="shared" si="3"/>
        <v>0</v>
      </c>
      <c r="L28" s="3" t="str">
        <f t="shared" si="1"/>
        <v>0</v>
      </c>
      <c r="M28" s="3" t="str">
        <f t="shared" si="4"/>
        <v>ไม่ผ่าน</v>
      </c>
    </row>
    <row r="29" spans="1:13" s="20" customFormat="1" ht="14.25" customHeight="1" x14ac:dyDescent="0.5">
      <c r="A29" s="46">
        <v>25</v>
      </c>
      <c r="B29" s="68">
        <v>14714</v>
      </c>
      <c r="C29" s="81" t="s">
        <v>176</v>
      </c>
      <c r="D29" s="62"/>
      <c r="E29" s="63"/>
      <c r="F29" s="4"/>
      <c r="G29" s="4"/>
      <c r="H29" s="4"/>
      <c r="I29" s="4"/>
      <c r="J29" s="4"/>
      <c r="K29" s="3">
        <f t="shared" si="3"/>
        <v>0</v>
      </c>
      <c r="L29" s="3" t="str">
        <f t="shared" si="1"/>
        <v>0</v>
      </c>
      <c r="M29" s="3" t="str">
        <f t="shared" si="4"/>
        <v>ไม่ผ่าน</v>
      </c>
    </row>
    <row r="30" spans="1:13" s="20" customFormat="1" ht="14.25" customHeight="1" x14ac:dyDescent="0.5">
      <c r="A30" s="46">
        <v>26</v>
      </c>
      <c r="B30" s="68">
        <v>14715</v>
      </c>
      <c r="C30" s="81" t="s">
        <v>177</v>
      </c>
      <c r="D30" s="42"/>
      <c r="E30" s="43"/>
      <c r="F30" s="4"/>
      <c r="G30" s="4"/>
      <c r="H30" s="4"/>
      <c r="I30" s="4"/>
      <c r="J30" s="4"/>
      <c r="K30" s="3">
        <f t="shared" si="3"/>
        <v>0</v>
      </c>
      <c r="L30" s="3" t="str">
        <f t="shared" si="1"/>
        <v>0</v>
      </c>
      <c r="M30" s="3" t="str">
        <f t="shared" si="4"/>
        <v>ไม่ผ่าน</v>
      </c>
    </row>
    <row r="31" spans="1:13" s="20" customFormat="1" ht="14.25" customHeight="1" x14ac:dyDescent="0.5">
      <c r="A31" s="46">
        <v>27</v>
      </c>
      <c r="B31" s="68">
        <v>14716</v>
      </c>
      <c r="C31" s="81" t="s">
        <v>178</v>
      </c>
      <c r="D31" s="48"/>
      <c r="E31" s="53"/>
      <c r="F31" s="4"/>
      <c r="G31" s="4"/>
      <c r="H31" s="4"/>
      <c r="I31" s="4"/>
      <c r="J31" s="4"/>
      <c r="K31" s="3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20" customFormat="1" ht="14.25" customHeight="1" x14ac:dyDescent="0.5">
      <c r="A32" s="46">
        <v>28</v>
      </c>
      <c r="B32" s="68">
        <v>14718</v>
      </c>
      <c r="C32" s="99" t="s">
        <v>179</v>
      </c>
      <c r="D32" s="64"/>
      <c r="E32" s="73"/>
      <c r="F32" s="4"/>
      <c r="G32" s="4"/>
      <c r="H32" s="4"/>
      <c r="I32" s="4"/>
      <c r="J32" s="4"/>
      <c r="K32" s="3">
        <f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20" customFormat="1" ht="14.25" customHeight="1" x14ac:dyDescent="0.5">
      <c r="A33" s="46"/>
      <c r="B33" s="59"/>
      <c r="C33" s="100"/>
      <c r="D33" s="48"/>
      <c r="E33" s="53"/>
      <c r="F33" s="101"/>
      <c r="G33" s="4"/>
      <c r="H33" s="4"/>
      <c r="I33" s="4"/>
      <c r="J33" s="4"/>
      <c r="K33" s="3"/>
      <c r="L33" s="3"/>
      <c r="M33" s="3"/>
    </row>
    <row r="34" spans="1:13" s="20" customFormat="1" ht="14.25" customHeight="1" x14ac:dyDescent="0.5">
      <c r="A34" s="30"/>
      <c r="B34" s="30"/>
      <c r="C34" s="30"/>
      <c r="D34" s="19"/>
      <c r="E34" s="29"/>
      <c r="F34" s="121">
        <f>COUNTIF(L5:L33,3)</f>
        <v>0</v>
      </c>
      <c r="G34" s="121">
        <f>COUNTIF(L5:L33,2)</f>
        <v>0</v>
      </c>
      <c r="H34" s="121">
        <f>COUNTIF(L5:L33,1)</f>
        <v>0</v>
      </c>
      <c r="I34" s="121">
        <f>COUNTIF(L5:L33,0)</f>
        <v>28</v>
      </c>
      <c r="J34" s="15"/>
      <c r="K34" s="16"/>
      <c r="L34" s="16"/>
      <c r="M34" s="16"/>
    </row>
    <row r="35" spans="1:13" s="1" customFormat="1" ht="19.8" x14ac:dyDescent="0.5">
      <c r="C35" s="1" t="s">
        <v>2</v>
      </c>
      <c r="F35" s="5"/>
      <c r="G35" s="5"/>
      <c r="H35" s="5"/>
      <c r="I35" s="5"/>
      <c r="J35" s="5"/>
    </row>
    <row r="36" spans="1:13" s="1" customFormat="1" ht="18" customHeight="1" x14ac:dyDescent="0.5">
      <c r="C36" s="1" t="s">
        <v>13</v>
      </c>
      <c r="F36" s="5"/>
      <c r="G36" s="79">
        <f>(F34*100)/28</f>
        <v>0</v>
      </c>
      <c r="H36" s="5"/>
      <c r="I36" s="5"/>
      <c r="J36" s="5"/>
      <c r="K36" s="5" t="s">
        <v>18</v>
      </c>
      <c r="M36" s="79">
        <f>(H34*100)/28</f>
        <v>0</v>
      </c>
    </row>
    <row r="37" spans="1:13" s="1" customFormat="1" ht="18" customHeight="1" x14ac:dyDescent="0.5">
      <c r="C37" s="1" t="s">
        <v>14</v>
      </c>
      <c r="F37" s="5"/>
      <c r="G37" s="79">
        <f>(G34*100)/28</f>
        <v>0</v>
      </c>
      <c r="H37" s="5"/>
      <c r="I37" s="5"/>
      <c r="J37" s="5"/>
      <c r="K37" s="5" t="s">
        <v>19</v>
      </c>
      <c r="M37" s="79">
        <f>(I34*100)/28</f>
        <v>100</v>
      </c>
    </row>
    <row r="38" spans="1:13" s="1" customFormat="1" ht="18" customHeight="1" x14ac:dyDescent="0.5">
      <c r="C38" s="1" t="s">
        <v>15</v>
      </c>
      <c r="F38" s="5"/>
      <c r="G38" s="5"/>
      <c r="H38" s="5"/>
      <c r="I38" s="1" t="s">
        <v>20</v>
      </c>
      <c r="J38" s="5"/>
    </row>
    <row r="39" spans="1:13" s="1" customFormat="1" ht="18" customHeight="1" x14ac:dyDescent="0.5">
      <c r="C39" s="1" t="s">
        <v>16</v>
      </c>
      <c r="F39" s="5"/>
      <c r="G39" s="5"/>
      <c r="H39" s="5"/>
      <c r="I39" s="1" t="s">
        <v>23</v>
      </c>
      <c r="J39" s="5"/>
    </row>
    <row r="40" spans="1:13" s="1" customFormat="1" ht="18" customHeight="1" x14ac:dyDescent="0.5">
      <c r="C40" s="1" t="s">
        <v>17</v>
      </c>
      <c r="F40" s="5"/>
      <c r="G40" s="5"/>
      <c r="H40" s="5"/>
      <c r="I40" s="1" t="s">
        <v>21</v>
      </c>
      <c r="J40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8" workbookViewId="0">
      <selection activeCell="F37" sqref="F37:I37"/>
    </sheetView>
  </sheetViews>
  <sheetFormatPr defaultRowHeight="13.8" x14ac:dyDescent="0.25"/>
  <cols>
    <col min="1" max="1" width="3.8984375" customWidth="1"/>
    <col min="2" max="2" width="8.19921875" customWidth="1"/>
    <col min="3" max="3" width="6.69921875" customWidth="1"/>
    <col min="4" max="4" width="9.69921875" customWidth="1"/>
    <col min="5" max="5" width="9.8984375" customWidth="1"/>
    <col min="6" max="10" width="3.69921875" customWidth="1"/>
    <col min="11" max="11" width="5.8984375" customWidth="1"/>
    <col min="12" max="12" width="7.09765625" customWidth="1"/>
    <col min="13" max="13" width="7.8984375" customWidth="1"/>
  </cols>
  <sheetData>
    <row r="1" spans="1:13" s="1" customFormat="1" ht="18.75" customHeight="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18.75" customHeight="1" x14ac:dyDescent="0.6">
      <c r="A2" s="135" t="s">
        <v>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18.75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5.5" customHeight="1" x14ac:dyDescent="0.5">
      <c r="A4" s="133"/>
      <c r="B4" s="140"/>
      <c r="C4" s="141"/>
      <c r="D4" s="142"/>
      <c r="E4" s="143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1" customFormat="1" ht="15" customHeight="1" x14ac:dyDescent="0.5">
      <c r="A5" s="46">
        <v>1</v>
      </c>
      <c r="B5" s="106">
        <v>12749</v>
      </c>
      <c r="C5" s="110" t="s">
        <v>221</v>
      </c>
      <c r="D5" s="64" t="s">
        <v>213</v>
      </c>
      <c r="E5" s="73" t="s">
        <v>217</v>
      </c>
      <c r="F5" s="101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6">
      <c r="A6" s="46">
        <v>2</v>
      </c>
      <c r="B6" s="115">
        <v>12751</v>
      </c>
      <c r="C6" s="116" t="s">
        <v>221</v>
      </c>
      <c r="D6" s="48" t="s">
        <v>214</v>
      </c>
      <c r="E6" s="53" t="s">
        <v>218</v>
      </c>
      <c r="F6" s="101"/>
      <c r="G6" s="4"/>
      <c r="H6" s="4"/>
      <c r="I6" s="4"/>
      <c r="J6" s="4"/>
      <c r="K6" s="3">
        <f t="shared" ref="K6:K18" si="0">SUM(F6,G6,H6,I6,J6)</f>
        <v>0</v>
      </c>
      <c r="L6" s="3" t="str">
        <f t="shared" ref="L6:L31" si="1">IF(K6&lt;=3,"0",IF(K6&lt;=7,"1",IF(K6&lt;=11,"2",IF(K6&gt;=12,"3"))))</f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5">
      <c r="A7" s="46">
        <v>3</v>
      </c>
      <c r="B7" s="81">
        <v>12782</v>
      </c>
      <c r="C7" s="113" t="s">
        <v>182</v>
      </c>
      <c r="D7" s="69"/>
      <c r="E7" s="114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5">
      <c r="A8" s="46">
        <v>4</v>
      </c>
      <c r="B8" s="80">
        <v>12785</v>
      </c>
      <c r="C8" s="81" t="s">
        <v>183</v>
      </c>
      <c r="D8" s="48"/>
      <c r="E8" s="53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5">
      <c r="A9" s="46">
        <v>5</v>
      </c>
      <c r="B9" s="80">
        <v>12790</v>
      </c>
      <c r="C9" s="81" t="s">
        <v>184</v>
      </c>
      <c r="D9" s="42"/>
      <c r="E9" s="43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5">
      <c r="A10" s="46">
        <v>6</v>
      </c>
      <c r="B10" s="80">
        <v>12795</v>
      </c>
      <c r="C10" s="81" t="s">
        <v>185</v>
      </c>
      <c r="D10" s="48"/>
      <c r="E10" s="5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5">
      <c r="A11" s="46">
        <v>7</v>
      </c>
      <c r="B11" s="80">
        <v>12802</v>
      </c>
      <c r="C11" s="99" t="s">
        <v>186</v>
      </c>
      <c r="D11" s="107"/>
      <c r="E11" s="108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5">
      <c r="A12" s="72">
        <v>8</v>
      </c>
      <c r="B12" s="106">
        <v>12872</v>
      </c>
      <c r="C12" s="110" t="s">
        <v>187</v>
      </c>
      <c r="D12" s="111" t="s">
        <v>215</v>
      </c>
      <c r="E12" s="112" t="s">
        <v>219</v>
      </c>
      <c r="F12" s="101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5">
      <c r="A13" s="66">
        <v>9</v>
      </c>
      <c r="B13" s="106">
        <v>12942</v>
      </c>
      <c r="C13" s="109" t="s">
        <v>221</v>
      </c>
      <c r="D13" s="48" t="s">
        <v>216</v>
      </c>
      <c r="E13" s="53" t="s">
        <v>220</v>
      </c>
      <c r="F13" s="101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5">
      <c r="A14" s="46">
        <v>10</v>
      </c>
      <c r="B14" s="96">
        <v>13009</v>
      </c>
      <c r="C14" s="113" t="s">
        <v>188</v>
      </c>
      <c r="D14" s="69"/>
      <c r="E14" s="114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5">
      <c r="A15" s="46">
        <v>11</v>
      </c>
      <c r="B15" s="92">
        <v>14719</v>
      </c>
      <c r="C15" s="81" t="s">
        <v>189</v>
      </c>
      <c r="D15" s="42"/>
      <c r="E15" s="43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 x14ac:dyDescent="0.5">
      <c r="A16" s="72">
        <v>12</v>
      </c>
      <c r="B16" s="92">
        <v>14721</v>
      </c>
      <c r="C16" s="81" t="s">
        <v>190</v>
      </c>
      <c r="D16" s="42"/>
      <c r="E16" s="43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27" s="1" customFormat="1" ht="15" customHeight="1" x14ac:dyDescent="0.5">
      <c r="A17" s="46">
        <v>13</v>
      </c>
      <c r="B17" s="81">
        <v>14728</v>
      </c>
      <c r="C17" s="81" t="s">
        <v>191</v>
      </c>
      <c r="D17" s="48"/>
      <c r="E17" s="53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27" s="1" customFormat="1" ht="15" customHeight="1" x14ac:dyDescent="0.5">
      <c r="A18" s="46">
        <v>14</v>
      </c>
      <c r="B18" s="68">
        <v>14852</v>
      </c>
      <c r="C18" s="68" t="s">
        <v>192</v>
      </c>
      <c r="D18" s="42"/>
      <c r="E18" s="43"/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27" s="1" customFormat="1" ht="15" customHeight="1" x14ac:dyDescent="0.5">
      <c r="A19" s="72">
        <v>15</v>
      </c>
      <c r="B19" s="68">
        <v>14854</v>
      </c>
      <c r="C19" s="68" t="s">
        <v>193</v>
      </c>
      <c r="D19" s="42"/>
      <c r="E19" s="43"/>
      <c r="F19" s="4"/>
      <c r="G19" s="4"/>
      <c r="H19" s="4"/>
      <c r="I19" s="4"/>
      <c r="J19" s="4"/>
      <c r="K19" s="3">
        <f t="shared" ref="K19:K31" si="3">SUM(F19,G19,H19,I19,J19)</f>
        <v>0</v>
      </c>
      <c r="L19" s="3" t="str">
        <f t="shared" si="1"/>
        <v>0</v>
      </c>
      <c r="M19" s="3" t="str">
        <f t="shared" ref="M19:M31" si="4">IF(K19&lt;=3,"ไม่ผ่าน",IF(K19&lt;=7,"ผ่าน",IF(K19&lt;=11,"ดี",IF(K19&gt;=12,"ดีเยี่ยม"))))</f>
        <v>ไม่ผ่าน</v>
      </c>
    </row>
    <row r="20" spans="1:27" s="1" customFormat="1" ht="15" customHeight="1" x14ac:dyDescent="0.5">
      <c r="A20" s="72">
        <v>16</v>
      </c>
      <c r="B20" s="80">
        <v>12774</v>
      </c>
      <c r="C20" s="81" t="s">
        <v>194</v>
      </c>
      <c r="D20" s="42"/>
      <c r="E20" s="43"/>
      <c r="F20" s="4"/>
      <c r="G20" s="4"/>
      <c r="H20" s="4"/>
      <c r="I20" s="4"/>
      <c r="J20" s="4"/>
      <c r="K20" s="3">
        <f t="shared" si="3"/>
        <v>0</v>
      </c>
      <c r="L20" s="3" t="str">
        <f t="shared" si="1"/>
        <v>0</v>
      </c>
      <c r="M20" s="3" t="str">
        <f t="shared" si="4"/>
        <v>ไม่ผ่าน</v>
      </c>
      <c r="AA20" s="1" t="s">
        <v>206</v>
      </c>
    </row>
    <row r="21" spans="1:27" s="1" customFormat="1" ht="15" customHeight="1" x14ac:dyDescent="0.5">
      <c r="A21" s="46">
        <v>17</v>
      </c>
      <c r="B21" s="80">
        <v>12887</v>
      </c>
      <c r="C21" s="81" t="s">
        <v>195</v>
      </c>
      <c r="D21" s="42"/>
      <c r="E21" s="43"/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4"/>
        <v>ไม่ผ่าน</v>
      </c>
    </row>
    <row r="22" spans="1:27" s="1" customFormat="1" ht="15" customHeight="1" x14ac:dyDescent="0.5">
      <c r="A22" s="46">
        <v>18</v>
      </c>
      <c r="B22" s="102">
        <v>12917</v>
      </c>
      <c r="C22" s="81" t="s">
        <v>196</v>
      </c>
      <c r="D22" s="42"/>
      <c r="E22" s="43"/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4"/>
        <v>ไม่ผ่าน</v>
      </c>
    </row>
    <row r="23" spans="1:27" s="1" customFormat="1" ht="15" customHeight="1" x14ac:dyDescent="0.5">
      <c r="A23" s="46">
        <v>19</v>
      </c>
      <c r="B23" s="81">
        <v>12983</v>
      </c>
      <c r="C23" s="68" t="s">
        <v>197</v>
      </c>
      <c r="D23" s="48"/>
      <c r="E23" s="53"/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4"/>
        <v>ไม่ผ่าน</v>
      </c>
    </row>
    <row r="24" spans="1:27" s="1" customFormat="1" ht="15" customHeight="1" x14ac:dyDescent="0.5">
      <c r="A24" s="46">
        <v>20</v>
      </c>
      <c r="B24" s="102">
        <v>12984</v>
      </c>
      <c r="C24" s="81" t="s">
        <v>198</v>
      </c>
      <c r="D24" s="42"/>
      <c r="E24" s="43"/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4"/>
        <v>ไม่ผ่าน</v>
      </c>
    </row>
    <row r="25" spans="1:27" s="1" customFormat="1" ht="15" customHeight="1" x14ac:dyDescent="0.5">
      <c r="A25" s="46">
        <v>21</v>
      </c>
      <c r="B25" s="89">
        <v>12992</v>
      </c>
      <c r="C25" s="81" t="s">
        <v>199</v>
      </c>
      <c r="D25" s="48"/>
      <c r="E25" s="53"/>
      <c r="F25" s="4"/>
      <c r="G25" s="4"/>
      <c r="H25" s="4"/>
      <c r="I25" s="4"/>
      <c r="J25" s="4"/>
      <c r="K25" s="3">
        <f t="shared" si="3"/>
        <v>0</v>
      </c>
      <c r="L25" s="3" t="str">
        <f t="shared" si="1"/>
        <v>0</v>
      </c>
      <c r="M25" s="3" t="str">
        <f t="shared" si="4"/>
        <v>ไม่ผ่าน</v>
      </c>
    </row>
    <row r="26" spans="1:27" s="1" customFormat="1" ht="15" customHeight="1" x14ac:dyDescent="0.5">
      <c r="A26" s="46">
        <v>22</v>
      </c>
      <c r="B26" s="85">
        <v>13022</v>
      </c>
      <c r="C26" s="81" t="s">
        <v>200</v>
      </c>
      <c r="D26" s="48"/>
      <c r="E26" s="53"/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4"/>
        <v>ไม่ผ่าน</v>
      </c>
    </row>
    <row r="27" spans="1:27" s="1" customFormat="1" ht="15" customHeight="1" x14ac:dyDescent="0.5">
      <c r="A27" s="46">
        <v>23</v>
      </c>
      <c r="B27" s="103">
        <v>13055</v>
      </c>
      <c r="C27" s="81" t="s">
        <v>201</v>
      </c>
      <c r="D27" s="48"/>
      <c r="E27" s="53"/>
      <c r="F27" s="4"/>
      <c r="G27" s="4"/>
      <c r="H27" s="4"/>
      <c r="I27" s="4"/>
      <c r="J27" s="4"/>
      <c r="K27" s="3">
        <f t="shared" si="3"/>
        <v>0</v>
      </c>
      <c r="L27" s="3" t="str">
        <f t="shared" si="1"/>
        <v>0</v>
      </c>
      <c r="M27" s="3" t="str">
        <f t="shared" si="4"/>
        <v>ไม่ผ่าน</v>
      </c>
    </row>
    <row r="28" spans="1:27" s="1" customFormat="1" ht="15" customHeight="1" x14ac:dyDescent="0.5">
      <c r="A28" s="46">
        <v>24</v>
      </c>
      <c r="B28" s="85">
        <v>13082</v>
      </c>
      <c r="C28" s="81" t="s">
        <v>202</v>
      </c>
      <c r="D28" s="48"/>
      <c r="E28" s="53"/>
      <c r="F28" s="4"/>
      <c r="G28" s="4"/>
      <c r="H28" s="4"/>
      <c r="I28" s="4"/>
      <c r="J28" s="4"/>
      <c r="K28" s="3">
        <f t="shared" si="3"/>
        <v>0</v>
      </c>
      <c r="L28" s="3" t="str">
        <f t="shared" si="1"/>
        <v>0</v>
      </c>
      <c r="M28" s="3" t="str">
        <f t="shared" si="4"/>
        <v>ไม่ผ่าน</v>
      </c>
    </row>
    <row r="29" spans="1:27" s="1" customFormat="1" ht="15" customHeight="1" x14ac:dyDescent="0.5">
      <c r="A29" s="46">
        <v>25</v>
      </c>
      <c r="B29" s="104">
        <v>13083</v>
      </c>
      <c r="C29" s="81" t="s">
        <v>203</v>
      </c>
      <c r="D29" s="48"/>
      <c r="E29" s="53"/>
      <c r="F29" s="4"/>
      <c r="G29" s="4"/>
      <c r="H29" s="4"/>
      <c r="I29" s="4"/>
      <c r="J29" s="4"/>
      <c r="K29" s="3">
        <f t="shared" si="3"/>
        <v>0</v>
      </c>
      <c r="L29" s="3" t="str">
        <f t="shared" si="1"/>
        <v>0</v>
      </c>
      <c r="M29" s="3" t="str">
        <f t="shared" si="4"/>
        <v>ไม่ผ่าน</v>
      </c>
    </row>
    <row r="30" spans="1:27" s="1" customFormat="1" ht="15" customHeight="1" x14ac:dyDescent="0.5">
      <c r="A30" s="46">
        <v>26</v>
      </c>
      <c r="B30" s="104">
        <v>13137</v>
      </c>
      <c r="C30" s="81" t="s">
        <v>204</v>
      </c>
      <c r="D30" s="48"/>
      <c r="E30" s="53"/>
      <c r="F30" s="4"/>
      <c r="G30" s="4"/>
      <c r="H30" s="4"/>
      <c r="I30" s="4"/>
      <c r="J30" s="4"/>
      <c r="K30" s="3">
        <f t="shared" si="3"/>
        <v>0</v>
      </c>
      <c r="L30" s="3" t="str">
        <f t="shared" si="1"/>
        <v>0</v>
      </c>
      <c r="M30" s="3" t="str">
        <f t="shared" si="4"/>
        <v>ไม่ผ่าน</v>
      </c>
    </row>
    <row r="31" spans="1:27" s="1" customFormat="1" ht="15" customHeight="1" x14ac:dyDescent="0.5">
      <c r="A31" s="46">
        <v>27</v>
      </c>
      <c r="B31" s="68">
        <v>14724</v>
      </c>
      <c r="C31" s="81" t="s">
        <v>205</v>
      </c>
      <c r="D31" s="42"/>
      <c r="E31" s="43"/>
      <c r="F31" s="4"/>
      <c r="G31" s="4"/>
      <c r="H31" s="4"/>
      <c r="I31" s="4"/>
      <c r="J31" s="4"/>
      <c r="K31" s="3">
        <f t="shared" si="3"/>
        <v>0</v>
      </c>
      <c r="L31" s="3" t="str">
        <f t="shared" si="1"/>
        <v>0</v>
      </c>
      <c r="M31" s="3" t="str">
        <f t="shared" si="4"/>
        <v>ไม่ผ่าน</v>
      </c>
    </row>
    <row r="32" spans="1:27" s="1" customFormat="1" ht="15" customHeight="1" x14ac:dyDescent="0.5">
      <c r="A32" s="46">
        <v>28</v>
      </c>
      <c r="B32" s="68">
        <v>14725</v>
      </c>
      <c r="C32" s="81" t="s">
        <v>207</v>
      </c>
      <c r="D32" s="42"/>
      <c r="E32" s="43"/>
      <c r="F32" s="4"/>
      <c r="G32" s="4"/>
      <c r="H32" s="4"/>
      <c r="I32" s="4"/>
      <c r="J32" s="4"/>
      <c r="K32" s="3">
        <f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5" customHeight="1" x14ac:dyDescent="0.5">
      <c r="A33" s="46">
        <v>29</v>
      </c>
      <c r="B33" s="68">
        <v>14736</v>
      </c>
      <c r="C33" s="81" t="s">
        <v>208</v>
      </c>
      <c r="D33" s="42"/>
      <c r="E33" s="43"/>
      <c r="F33" s="4"/>
      <c r="G33" s="4"/>
      <c r="H33" s="4"/>
      <c r="I33" s="4"/>
      <c r="J33" s="4"/>
      <c r="K33" s="3">
        <f>SUM(F33,G33,H33,I33,J33)</f>
        <v>0</v>
      </c>
      <c r="L33" s="3" t="str">
        <f>IF(K33&lt;=3,"0",IF(K33&lt;=7,"1",IF(K33&lt;=11,"2",IF(K33&gt;=12,"3"))))</f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5" customHeight="1" x14ac:dyDescent="0.5">
      <c r="A34" s="46">
        <v>30</v>
      </c>
      <c r="B34" s="105">
        <v>15219</v>
      </c>
      <c r="C34" s="117" t="s">
        <v>209</v>
      </c>
      <c r="D34" s="64"/>
      <c r="E34" s="73"/>
      <c r="F34" s="4"/>
      <c r="G34" s="4"/>
      <c r="H34" s="4"/>
      <c r="I34" s="4"/>
      <c r="J34" s="4"/>
      <c r="K34" s="3">
        <f>SUM(F34,G34,H34,I34,J34)</f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1" customFormat="1" ht="15" customHeight="1" x14ac:dyDescent="0.5">
      <c r="A35" s="46">
        <v>31</v>
      </c>
      <c r="B35" s="106">
        <v>14752</v>
      </c>
      <c r="C35" s="109" t="s">
        <v>212</v>
      </c>
      <c r="D35" s="42" t="s">
        <v>210</v>
      </c>
      <c r="E35" s="43" t="s">
        <v>211</v>
      </c>
      <c r="F35" s="101"/>
      <c r="G35" s="4"/>
      <c r="H35" s="4"/>
      <c r="I35" s="4"/>
      <c r="J35" s="4"/>
      <c r="K35" s="3">
        <f>SUM(F35,G35,H35,I35,J35)</f>
        <v>0</v>
      </c>
      <c r="L35" s="3" t="str">
        <f>IF(K35&lt;=3,"0",IF(K35&lt;=7,"1",IF(K35&lt;=11,"2",IF(K35&gt;=12,"3"))))</f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3" s="1" customFormat="1" ht="15" customHeight="1" x14ac:dyDescent="0.5">
      <c r="A36" s="46"/>
      <c r="B36" s="68"/>
      <c r="C36" s="118"/>
      <c r="D36" s="69"/>
      <c r="E36" s="114"/>
      <c r="F36" s="4"/>
      <c r="G36" s="4"/>
      <c r="H36" s="4"/>
      <c r="I36" s="4"/>
      <c r="J36" s="4"/>
      <c r="K36" s="3"/>
      <c r="L36" s="3"/>
      <c r="M36" s="3"/>
    </row>
    <row r="37" spans="1:13" s="1" customFormat="1" ht="15" customHeight="1" x14ac:dyDescent="0.5">
      <c r="A37" s="9"/>
      <c r="B37" s="9"/>
      <c r="C37" s="9"/>
      <c r="D37" s="14"/>
      <c r="E37" s="18"/>
      <c r="F37" s="121">
        <f>COUNTIF(L5:L35,3)</f>
        <v>0</v>
      </c>
      <c r="G37" s="121">
        <f>COUNTIF(L5:L35,2)</f>
        <v>0</v>
      </c>
      <c r="H37" s="121">
        <f>COUNTIF(L5:L35,1)</f>
        <v>0</v>
      </c>
      <c r="I37" s="121">
        <f>COUNTIF(L5:L35,0)</f>
        <v>31</v>
      </c>
      <c r="J37" s="15"/>
      <c r="K37" s="16"/>
      <c r="L37" s="16"/>
      <c r="M37" s="16"/>
    </row>
    <row r="38" spans="1:13" s="1" customFormat="1" ht="18" customHeight="1" x14ac:dyDescent="0.5">
      <c r="B38" s="1" t="s">
        <v>2</v>
      </c>
      <c r="F38" s="5"/>
      <c r="G38" s="5"/>
      <c r="H38" s="5"/>
      <c r="I38" s="5"/>
      <c r="J38" s="5"/>
    </row>
    <row r="39" spans="1:13" s="1" customFormat="1" ht="18" customHeight="1" x14ac:dyDescent="0.5">
      <c r="B39" s="1" t="s">
        <v>13</v>
      </c>
      <c r="E39" s="79">
        <f>(F37*100)/31</f>
        <v>0</v>
      </c>
      <c r="F39" s="5"/>
      <c r="G39" s="16"/>
      <c r="H39" s="5"/>
      <c r="I39" s="5"/>
      <c r="J39" s="5"/>
      <c r="K39" s="5" t="s">
        <v>18</v>
      </c>
      <c r="M39" s="79">
        <f>(H37*100)/31</f>
        <v>0</v>
      </c>
    </row>
    <row r="40" spans="1:13" s="1" customFormat="1" ht="18" customHeight="1" x14ac:dyDescent="0.5">
      <c r="B40" s="1" t="s">
        <v>14</v>
      </c>
      <c r="E40" s="79">
        <f>(G37*100)/31</f>
        <v>0</v>
      </c>
      <c r="F40" s="5"/>
      <c r="G40" s="16"/>
      <c r="H40" s="5"/>
      <c r="I40" s="5"/>
      <c r="J40" s="5"/>
      <c r="K40" s="5" t="s">
        <v>19</v>
      </c>
      <c r="M40" s="79">
        <f>(I37*100)/31</f>
        <v>100</v>
      </c>
    </row>
    <row r="41" spans="1:13" s="1" customFormat="1" ht="18" customHeight="1" x14ac:dyDescent="0.5">
      <c r="B41" s="1" t="s">
        <v>15</v>
      </c>
      <c r="F41" s="5"/>
      <c r="G41" s="5"/>
      <c r="H41" s="5"/>
      <c r="I41" s="1" t="s">
        <v>20</v>
      </c>
      <c r="J41" s="5"/>
    </row>
    <row r="42" spans="1:13" s="1" customFormat="1" ht="18" customHeight="1" x14ac:dyDescent="0.5">
      <c r="B42" s="1" t="s">
        <v>16</v>
      </c>
      <c r="F42" s="5"/>
      <c r="G42" s="5"/>
      <c r="H42" s="5"/>
      <c r="I42" s="1" t="s">
        <v>23</v>
      </c>
      <c r="J42" s="5"/>
    </row>
    <row r="43" spans="1:13" s="1" customFormat="1" ht="18" customHeight="1" x14ac:dyDescent="0.5">
      <c r="B43" s="1" t="s">
        <v>17</v>
      </c>
      <c r="F43" s="5"/>
      <c r="G43" s="5"/>
      <c r="H43" s="5"/>
      <c r="I43" s="1" t="s">
        <v>21</v>
      </c>
      <c r="J43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5" workbookViewId="0">
      <selection activeCell="G24" sqref="G24"/>
    </sheetView>
  </sheetViews>
  <sheetFormatPr defaultRowHeight="13.8" x14ac:dyDescent="0.25"/>
  <cols>
    <col min="1" max="1" width="4.69921875" customWidth="1"/>
    <col min="2" max="2" width="7.09765625" customWidth="1"/>
    <col min="3" max="3" width="6.59765625" customWidth="1"/>
    <col min="4" max="4" width="10.3984375" customWidth="1"/>
    <col min="5" max="5" width="5.09765625" customWidth="1"/>
    <col min="6" max="10" width="3.69921875" customWidth="1"/>
    <col min="11" max="11" width="6.3984375" customWidth="1"/>
    <col min="12" max="12" width="7.19921875" customWidth="1"/>
    <col min="13" max="13" width="7.59765625" customWidth="1"/>
  </cols>
  <sheetData>
    <row r="1" spans="1:13" s="1" customFormat="1" ht="2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29.25" customHeight="1" x14ac:dyDescent="0.6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24" customFormat="1" ht="13.5" customHeight="1" x14ac:dyDescent="0.5">
      <c r="A5" s="40">
        <v>1</v>
      </c>
      <c r="B5" s="102">
        <v>12862</v>
      </c>
      <c r="C5" s="81" t="s">
        <v>222</v>
      </c>
      <c r="D5" s="42"/>
      <c r="E5" s="43"/>
      <c r="F5" s="22"/>
      <c r="G5" s="22"/>
      <c r="H5" s="22"/>
      <c r="I5" s="22"/>
      <c r="J5" s="22"/>
      <c r="K5" s="3">
        <f>SUM(F5,G5,H5,I5,J5)</f>
        <v>0</v>
      </c>
      <c r="L5" s="3" t="str">
        <f t="shared" ref="L5:L34" si="0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4" customFormat="1" ht="13.5" customHeight="1" x14ac:dyDescent="0.5">
      <c r="A6" s="40">
        <v>2</v>
      </c>
      <c r="B6" s="80">
        <v>12891</v>
      </c>
      <c r="C6" s="81" t="s">
        <v>223</v>
      </c>
      <c r="D6" s="42"/>
      <c r="E6" s="43"/>
      <c r="F6" s="22"/>
      <c r="G6" s="22"/>
      <c r="H6" s="22"/>
      <c r="I6" s="22"/>
      <c r="J6" s="22"/>
      <c r="K6" s="3">
        <f t="shared" ref="K6:K19" si="1">SUM(F6,G6,H6,I6,J6)</f>
        <v>0</v>
      </c>
      <c r="L6" s="3" t="str">
        <f t="shared" si="0"/>
        <v>0</v>
      </c>
      <c r="M6" s="3" t="str">
        <f t="shared" ref="M6:M19" si="2">IF(K6&lt;=3,"ไม่ผ่าน",IF(K6&lt;=7,"ผ่าน",IF(K6&lt;=11,"ดี",IF(K6&gt;=12,"ดีเยี่ยม"))))</f>
        <v>ไม่ผ่าน</v>
      </c>
    </row>
    <row r="7" spans="1:13" s="24" customFormat="1" ht="13.5" customHeight="1" x14ac:dyDescent="0.5">
      <c r="A7" s="40">
        <v>3</v>
      </c>
      <c r="B7" s="81">
        <v>14726</v>
      </c>
      <c r="C7" s="81" t="s">
        <v>224</v>
      </c>
      <c r="D7" s="42"/>
      <c r="E7" s="43"/>
      <c r="F7" s="22"/>
      <c r="G7" s="22"/>
      <c r="H7" s="22"/>
      <c r="I7" s="22"/>
      <c r="J7" s="22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24" customFormat="1" ht="13.5" customHeight="1" x14ac:dyDescent="0.5">
      <c r="A8" s="40">
        <v>4</v>
      </c>
      <c r="B8" s="81">
        <v>14729</v>
      </c>
      <c r="C8" s="81" t="s">
        <v>225</v>
      </c>
      <c r="D8" s="42"/>
      <c r="E8" s="43"/>
      <c r="F8" s="22"/>
      <c r="G8" s="22"/>
      <c r="H8" s="22"/>
      <c r="I8" s="22"/>
      <c r="J8" s="22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24" customFormat="1" ht="13.5" customHeight="1" x14ac:dyDescent="0.5">
      <c r="A9" s="40">
        <v>5</v>
      </c>
      <c r="B9" s="81">
        <v>14731</v>
      </c>
      <c r="C9" s="81" t="s">
        <v>226</v>
      </c>
      <c r="D9" s="42"/>
      <c r="E9" s="43"/>
      <c r="F9" s="22"/>
      <c r="G9" s="22"/>
      <c r="H9" s="22"/>
      <c r="I9" s="22"/>
      <c r="J9" s="22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24" customFormat="1" ht="13.5" customHeight="1" x14ac:dyDescent="0.5">
      <c r="A10" s="40">
        <v>6</v>
      </c>
      <c r="B10" s="68">
        <v>14740</v>
      </c>
      <c r="C10" s="81" t="s">
        <v>227</v>
      </c>
      <c r="D10" s="42"/>
      <c r="E10" s="43"/>
      <c r="F10" s="22"/>
      <c r="G10" s="22"/>
      <c r="H10" s="22"/>
      <c r="I10" s="22"/>
      <c r="J10" s="22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24" customFormat="1" ht="13.5" customHeight="1" x14ac:dyDescent="0.5">
      <c r="A11" s="40">
        <v>7</v>
      </c>
      <c r="B11" s="68">
        <v>15216</v>
      </c>
      <c r="C11" s="68" t="s">
        <v>228</v>
      </c>
      <c r="D11" s="42"/>
      <c r="E11" s="43"/>
      <c r="F11" s="22"/>
      <c r="G11" s="22"/>
      <c r="H11" s="22"/>
      <c r="I11" s="22"/>
      <c r="J11" s="22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24" customFormat="1" ht="13.5" customHeight="1" x14ac:dyDescent="0.5">
      <c r="A12" s="40">
        <v>8</v>
      </c>
      <c r="B12" s="80">
        <v>12756</v>
      </c>
      <c r="C12" s="81" t="s">
        <v>229</v>
      </c>
      <c r="D12" s="42"/>
      <c r="E12" s="43"/>
      <c r="F12" s="22"/>
      <c r="G12" s="22"/>
      <c r="H12" s="22"/>
      <c r="I12" s="22"/>
      <c r="J12" s="22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24" customFormat="1" ht="13.5" customHeight="1" x14ac:dyDescent="0.5">
      <c r="A13" s="47">
        <v>9</v>
      </c>
      <c r="B13" s="119">
        <v>12767</v>
      </c>
      <c r="C13" s="81" t="s">
        <v>230</v>
      </c>
      <c r="D13" s="42"/>
      <c r="E13" s="43"/>
      <c r="F13" s="22"/>
      <c r="G13" s="22"/>
      <c r="H13" s="22"/>
      <c r="I13" s="22"/>
      <c r="J13" s="22"/>
      <c r="K13" s="3">
        <f t="shared" si="1"/>
        <v>0</v>
      </c>
      <c r="L13" s="3" t="str">
        <f t="shared" si="0"/>
        <v>0</v>
      </c>
      <c r="M13" s="3" t="str">
        <f t="shared" si="2"/>
        <v>ไม่ผ่าน</v>
      </c>
    </row>
    <row r="14" spans="1:13" s="24" customFormat="1" ht="13.5" customHeight="1" x14ac:dyDescent="0.5">
      <c r="A14" s="40">
        <v>10</v>
      </c>
      <c r="B14" s="80">
        <v>12809</v>
      </c>
      <c r="C14" s="81" t="s">
        <v>231</v>
      </c>
      <c r="D14" s="64"/>
      <c r="E14" s="73"/>
      <c r="F14" s="22"/>
      <c r="G14" s="22"/>
      <c r="H14" s="22"/>
      <c r="I14" s="22"/>
      <c r="J14" s="22"/>
      <c r="K14" s="3">
        <f t="shared" si="1"/>
        <v>0</v>
      </c>
      <c r="L14" s="3" t="str">
        <f t="shared" si="0"/>
        <v>0</v>
      </c>
      <c r="M14" s="3" t="str">
        <f t="shared" si="2"/>
        <v>ไม่ผ่าน</v>
      </c>
    </row>
    <row r="15" spans="1:13" s="24" customFormat="1" ht="13.5" customHeight="1" x14ac:dyDescent="0.5">
      <c r="A15" s="40">
        <v>11</v>
      </c>
      <c r="B15" s="119">
        <v>12841</v>
      </c>
      <c r="C15" s="81" t="s">
        <v>232</v>
      </c>
      <c r="D15" s="42"/>
      <c r="E15" s="43"/>
      <c r="F15" s="22"/>
      <c r="G15" s="22"/>
      <c r="H15" s="22"/>
      <c r="I15" s="22"/>
      <c r="J15" s="22"/>
      <c r="K15" s="3">
        <f t="shared" si="1"/>
        <v>0</v>
      </c>
      <c r="L15" s="3" t="str">
        <f t="shared" si="0"/>
        <v>0</v>
      </c>
      <c r="M15" s="3" t="str">
        <f t="shared" si="2"/>
        <v>ไม่ผ่าน</v>
      </c>
    </row>
    <row r="16" spans="1:13" s="24" customFormat="1" ht="13.5" customHeight="1" x14ac:dyDescent="0.5">
      <c r="A16" s="40">
        <v>12</v>
      </c>
      <c r="B16" s="119">
        <v>12851</v>
      </c>
      <c r="C16" s="81" t="s">
        <v>233</v>
      </c>
      <c r="D16" s="42"/>
      <c r="E16" s="43"/>
      <c r="F16" s="22"/>
      <c r="G16" s="22"/>
      <c r="H16" s="22"/>
      <c r="I16" s="22"/>
      <c r="J16" s="22"/>
      <c r="K16" s="3">
        <f t="shared" si="1"/>
        <v>0</v>
      </c>
      <c r="L16" s="3" t="str">
        <f t="shared" si="0"/>
        <v>0</v>
      </c>
      <c r="M16" s="3" t="str">
        <f t="shared" si="2"/>
        <v>ไม่ผ่าน</v>
      </c>
    </row>
    <row r="17" spans="1:13" s="24" customFormat="1" ht="13.5" customHeight="1" x14ac:dyDescent="0.5">
      <c r="A17" s="40">
        <v>13</v>
      </c>
      <c r="B17" s="98">
        <v>12884</v>
      </c>
      <c r="C17" s="81" t="s">
        <v>234</v>
      </c>
      <c r="D17" s="42"/>
      <c r="E17" s="43"/>
      <c r="F17" s="22"/>
      <c r="G17" s="22"/>
      <c r="H17" s="22"/>
      <c r="I17" s="22"/>
      <c r="J17" s="22"/>
      <c r="K17" s="3">
        <f t="shared" si="1"/>
        <v>0</v>
      </c>
      <c r="L17" s="3" t="str">
        <f t="shared" si="0"/>
        <v>0</v>
      </c>
      <c r="M17" s="3" t="str">
        <f t="shared" si="2"/>
        <v>ไม่ผ่าน</v>
      </c>
    </row>
    <row r="18" spans="1:13" s="24" customFormat="1" ht="13.5" customHeight="1" x14ac:dyDescent="0.5">
      <c r="A18" s="40">
        <v>14</v>
      </c>
      <c r="B18" s="98">
        <v>12918</v>
      </c>
      <c r="C18" s="81" t="s">
        <v>235</v>
      </c>
      <c r="D18" s="49"/>
      <c r="E18" s="50"/>
      <c r="F18" s="22"/>
      <c r="G18" s="22"/>
      <c r="H18" s="22"/>
      <c r="I18" s="22"/>
      <c r="J18" s="22"/>
      <c r="K18" s="3">
        <f t="shared" si="1"/>
        <v>0</v>
      </c>
      <c r="L18" s="3" t="str">
        <f t="shared" si="0"/>
        <v>0</v>
      </c>
      <c r="M18" s="3" t="str">
        <f t="shared" si="2"/>
        <v>ไม่ผ่าน</v>
      </c>
    </row>
    <row r="19" spans="1:13" s="24" customFormat="1" ht="13.5" customHeight="1" x14ac:dyDescent="0.5">
      <c r="A19" s="40">
        <v>15</v>
      </c>
      <c r="B19" s="102">
        <v>12953</v>
      </c>
      <c r="C19" s="81" t="s">
        <v>236</v>
      </c>
      <c r="D19" s="42"/>
      <c r="E19" s="43"/>
      <c r="F19" s="22"/>
      <c r="G19" s="22"/>
      <c r="H19" s="22"/>
      <c r="I19" s="22"/>
      <c r="J19" s="22"/>
      <c r="K19" s="3">
        <f t="shared" si="1"/>
        <v>0</v>
      </c>
      <c r="L19" s="3" t="str">
        <f t="shared" si="0"/>
        <v>0</v>
      </c>
      <c r="M19" s="3" t="str">
        <f t="shared" si="2"/>
        <v>ไม่ผ่าน</v>
      </c>
    </row>
    <row r="20" spans="1:13" s="24" customFormat="1" ht="13.5" customHeight="1" x14ac:dyDescent="0.5">
      <c r="A20" s="40">
        <v>16</v>
      </c>
      <c r="B20" s="80">
        <v>12981</v>
      </c>
      <c r="C20" s="81" t="s">
        <v>237</v>
      </c>
      <c r="D20" s="42"/>
      <c r="E20" s="43"/>
      <c r="F20" s="22"/>
      <c r="G20" s="22"/>
      <c r="H20" s="22"/>
      <c r="I20" s="22"/>
      <c r="J20" s="22"/>
      <c r="K20" s="3">
        <f t="shared" ref="K20:K34" si="3">SUM(F20,G20,H20,I20,J20)</f>
        <v>0</v>
      </c>
      <c r="L20" s="3" t="str">
        <f t="shared" si="0"/>
        <v>0</v>
      </c>
      <c r="M20" s="3" t="str">
        <f t="shared" ref="M20:M34" si="4">IF(K20&lt;=3,"ไม่ผ่าน",IF(K20&lt;=7,"ผ่าน",IF(K20&lt;=11,"ดี",IF(K20&gt;=12,"ดีเยี่ยม"))))</f>
        <v>ไม่ผ่าน</v>
      </c>
    </row>
    <row r="21" spans="1:13" s="24" customFormat="1" ht="13.5" customHeight="1" x14ac:dyDescent="0.5">
      <c r="A21" s="57">
        <v>17</v>
      </c>
      <c r="B21" s="87">
        <v>13013</v>
      </c>
      <c r="C21" s="81" t="s">
        <v>238</v>
      </c>
      <c r="D21" s="42"/>
      <c r="E21" s="43"/>
      <c r="F21" s="22"/>
      <c r="G21" s="22"/>
      <c r="H21" s="22"/>
      <c r="I21" s="22"/>
      <c r="J21" s="22"/>
      <c r="K21" s="3">
        <f t="shared" si="3"/>
        <v>0</v>
      </c>
      <c r="L21" s="3" t="str">
        <f t="shared" si="0"/>
        <v>0</v>
      </c>
      <c r="M21" s="3" t="str">
        <f t="shared" si="4"/>
        <v>ไม่ผ่าน</v>
      </c>
    </row>
    <row r="22" spans="1:13" s="24" customFormat="1" ht="13.5" customHeight="1" x14ac:dyDescent="0.5">
      <c r="A22" s="40">
        <v>18</v>
      </c>
      <c r="B22" s="102">
        <v>13018</v>
      </c>
      <c r="C22" s="81" t="s">
        <v>239</v>
      </c>
      <c r="D22" s="42"/>
      <c r="E22" s="43"/>
      <c r="F22" s="22"/>
      <c r="G22" s="22"/>
      <c r="H22" s="22"/>
      <c r="I22" s="22"/>
      <c r="J22" s="22"/>
      <c r="K22" s="3">
        <f t="shared" si="3"/>
        <v>0</v>
      </c>
      <c r="L22" s="3" t="str">
        <f t="shared" si="0"/>
        <v>0</v>
      </c>
      <c r="M22" s="3" t="str">
        <f t="shared" si="4"/>
        <v>ไม่ผ่าน</v>
      </c>
    </row>
    <row r="23" spans="1:13" s="24" customFormat="1" ht="13.5" customHeight="1" x14ac:dyDescent="0.5">
      <c r="A23" s="40">
        <v>19</v>
      </c>
      <c r="B23" s="80">
        <v>13019</v>
      </c>
      <c r="C23" s="81" t="s">
        <v>240</v>
      </c>
      <c r="D23" s="42"/>
      <c r="E23" s="43"/>
      <c r="F23" s="22"/>
      <c r="G23" s="22"/>
      <c r="H23" s="22"/>
      <c r="I23" s="22"/>
      <c r="J23" s="22"/>
      <c r="K23" s="3">
        <f t="shared" si="3"/>
        <v>0</v>
      </c>
      <c r="L23" s="3" t="str">
        <f t="shared" si="0"/>
        <v>0</v>
      </c>
      <c r="M23" s="3" t="str">
        <f t="shared" si="4"/>
        <v>ไม่ผ่าน</v>
      </c>
    </row>
    <row r="24" spans="1:13" s="24" customFormat="1" ht="13.5" customHeight="1" x14ac:dyDescent="0.5">
      <c r="A24" s="40">
        <v>20</v>
      </c>
      <c r="B24" s="85">
        <v>13052</v>
      </c>
      <c r="C24" s="81" t="s">
        <v>241</v>
      </c>
      <c r="D24" s="42"/>
      <c r="E24" s="43"/>
      <c r="F24" s="22"/>
      <c r="G24" s="22"/>
      <c r="H24" s="22"/>
      <c r="I24" s="22"/>
      <c r="J24" s="22"/>
      <c r="K24" s="3">
        <f t="shared" si="3"/>
        <v>0</v>
      </c>
      <c r="L24" s="3" t="str">
        <f t="shared" si="0"/>
        <v>0</v>
      </c>
      <c r="M24" s="3" t="str">
        <f t="shared" si="4"/>
        <v>ไม่ผ่าน</v>
      </c>
    </row>
    <row r="25" spans="1:13" s="24" customFormat="1" ht="13.5" customHeight="1" x14ac:dyDescent="0.5">
      <c r="A25" s="40">
        <v>21</v>
      </c>
      <c r="B25" s="87">
        <v>13053</v>
      </c>
      <c r="C25" s="81" t="s">
        <v>242</v>
      </c>
      <c r="D25" s="42"/>
      <c r="E25" s="43"/>
      <c r="F25" s="22"/>
      <c r="G25" s="22"/>
      <c r="H25" s="22"/>
      <c r="I25" s="22"/>
      <c r="J25" s="22"/>
      <c r="K25" s="3">
        <f t="shared" si="3"/>
        <v>0</v>
      </c>
      <c r="L25" s="3" t="str">
        <f t="shared" si="0"/>
        <v>0</v>
      </c>
      <c r="M25" s="3" t="str">
        <f t="shared" si="4"/>
        <v>ไม่ผ่าน</v>
      </c>
    </row>
    <row r="26" spans="1:13" s="24" customFormat="1" ht="13.5" customHeight="1" x14ac:dyDescent="0.5">
      <c r="A26" s="40">
        <v>22</v>
      </c>
      <c r="B26" s="85">
        <v>13076</v>
      </c>
      <c r="C26" s="81" t="s">
        <v>243</v>
      </c>
      <c r="D26" s="42"/>
      <c r="E26" s="43"/>
      <c r="F26" s="22"/>
      <c r="G26" s="22"/>
      <c r="H26" s="22"/>
      <c r="I26" s="22"/>
      <c r="J26" s="22"/>
      <c r="K26" s="3">
        <f t="shared" si="3"/>
        <v>0</v>
      </c>
      <c r="L26" s="3" t="str">
        <f t="shared" si="0"/>
        <v>0</v>
      </c>
      <c r="M26" s="3" t="str">
        <f t="shared" si="4"/>
        <v>ไม่ผ่าน</v>
      </c>
    </row>
    <row r="27" spans="1:13" s="24" customFormat="1" ht="13.5" customHeight="1" x14ac:dyDescent="0.5">
      <c r="A27" s="40">
        <v>23</v>
      </c>
      <c r="B27" s="87">
        <v>13087</v>
      </c>
      <c r="C27" s="81" t="s">
        <v>244</v>
      </c>
      <c r="D27" s="67"/>
      <c r="E27" s="67"/>
      <c r="F27" s="22"/>
      <c r="G27" s="22"/>
      <c r="H27" s="22"/>
      <c r="I27" s="22"/>
      <c r="J27" s="22"/>
      <c r="K27" s="3">
        <f t="shared" si="3"/>
        <v>0</v>
      </c>
      <c r="L27" s="3" t="str">
        <f t="shared" si="0"/>
        <v>0</v>
      </c>
      <c r="M27" s="3" t="str">
        <f t="shared" si="4"/>
        <v>ไม่ผ่าน</v>
      </c>
    </row>
    <row r="28" spans="1:13" s="24" customFormat="1" ht="13.5" customHeight="1" x14ac:dyDescent="0.5">
      <c r="A28" s="40">
        <v>24</v>
      </c>
      <c r="B28" s="80">
        <v>13088</v>
      </c>
      <c r="C28" s="81" t="s">
        <v>245</v>
      </c>
      <c r="D28" s="42"/>
      <c r="E28" s="43"/>
      <c r="F28" s="22"/>
      <c r="G28" s="22"/>
      <c r="H28" s="22"/>
      <c r="I28" s="22"/>
      <c r="J28" s="22"/>
      <c r="K28" s="3">
        <f t="shared" si="3"/>
        <v>0</v>
      </c>
      <c r="L28" s="3" t="str">
        <f t="shared" si="0"/>
        <v>0</v>
      </c>
      <c r="M28" s="3" t="str">
        <f t="shared" si="4"/>
        <v>ไม่ผ่าน</v>
      </c>
    </row>
    <row r="29" spans="1:13" s="24" customFormat="1" ht="13.5" customHeight="1" x14ac:dyDescent="0.5">
      <c r="A29" s="40">
        <v>25</v>
      </c>
      <c r="B29" s="90">
        <v>13127</v>
      </c>
      <c r="C29" s="81" t="s">
        <v>246</v>
      </c>
      <c r="D29" s="42"/>
      <c r="E29" s="43"/>
      <c r="F29" s="22"/>
      <c r="G29" s="22"/>
      <c r="H29" s="22"/>
      <c r="I29" s="22"/>
      <c r="J29" s="22"/>
      <c r="K29" s="3">
        <f t="shared" si="3"/>
        <v>0</v>
      </c>
      <c r="L29" s="3" t="str">
        <f t="shared" si="0"/>
        <v>0</v>
      </c>
      <c r="M29" s="3" t="str">
        <f t="shared" si="4"/>
        <v>ไม่ผ่าน</v>
      </c>
    </row>
    <row r="30" spans="1:13" s="24" customFormat="1" ht="13.5" customHeight="1" x14ac:dyDescent="0.5">
      <c r="A30" s="40">
        <v>26</v>
      </c>
      <c r="B30" s="85">
        <v>14198</v>
      </c>
      <c r="C30" s="81" t="s">
        <v>247</v>
      </c>
      <c r="D30" s="49"/>
      <c r="E30" s="50"/>
      <c r="F30" s="22"/>
      <c r="G30" s="22"/>
      <c r="H30" s="22"/>
      <c r="I30" s="22"/>
      <c r="J30" s="22"/>
      <c r="K30" s="3">
        <f t="shared" si="3"/>
        <v>0</v>
      </c>
      <c r="L30" s="3" t="str">
        <f t="shared" si="0"/>
        <v>0</v>
      </c>
      <c r="M30" s="3" t="str">
        <f t="shared" si="4"/>
        <v>ไม่ผ่าน</v>
      </c>
    </row>
    <row r="31" spans="1:13" s="24" customFormat="1" ht="13.5" customHeight="1" x14ac:dyDescent="0.5">
      <c r="A31" s="40">
        <v>27</v>
      </c>
      <c r="B31" s="68">
        <v>14732</v>
      </c>
      <c r="C31" s="81" t="s">
        <v>248</v>
      </c>
      <c r="D31" s="42"/>
      <c r="E31" s="43"/>
      <c r="F31" s="22"/>
      <c r="G31" s="22"/>
      <c r="H31" s="22"/>
      <c r="I31" s="22"/>
      <c r="J31" s="22"/>
      <c r="K31" s="3">
        <f t="shared" si="3"/>
        <v>0</v>
      </c>
      <c r="L31" s="3" t="str">
        <f t="shared" si="0"/>
        <v>0</v>
      </c>
      <c r="M31" s="3" t="str">
        <f t="shared" si="4"/>
        <v>ไม่ผ่าน</v>
      </c>
    </row>
    <row r="32" spans="1:13" s="24" customFormat="1" ht="13.5" customHeight="1" x14ac:dyDescent="0.5">
      <c r="A32" s="40">
        <v>28</v>
      </c>
      <c r="B32" s="68">
        <v>14733</v>
      </c>
      <c r="C32" s="81" t="s">
        <v>249</v>
      </c>
      <c r="D32" s="42"/>
      <c r="E32" s="43"/>
      <c r="F32" s="22"/>
      <c r="G32" s="22"/>
      <c r="H32" s="22"/>
      <c r="I32" s="22"/>
      <c r="J32" s="22"/>
      <c r="K32" s="3">
        <f t="shared" si="3"/>
        <v>0</v>
      </c>
      <c r="L32" s="3" t="str">
        <f t="shared" si="0"/>
        <v>0</v>
      </c>
      <c r="M32" s="3" t="str">
        <f t="shared" si="4"/>
        <v>ไม่ผ่าน</v>
      </c>
    </row>
    <row r="33" spans="1:13" s="24" customFormat="1" ht="13.5" customHeight="1" x14ac:dyDescent="0.5">
      <c r="A33" s="40">
        <v>29</v>
      </c>
      <c r="B33" s="68">
        <v>14734</v>
      </c>
      <c r="C33" s="81" t="s">
        <v>250</v>
      </c>
      <c r="D33" s="42"/>
      <c r="E33" s="43"/>
      <c r="F33" s="22"/>
      <c r="G33" s="22"/>
      <c r="H33" s="22"/>
      <c r="I33" s="22"/>
      <c r="J33" s="22"/>
      <c r="K33" s="3">
        <f t="shared" si="3"/>
        <v>0</v>
      </c>
      <c r="L33" s="3" t="str">
        <f t="shared" si="0"/>
        <v>0</v>
      </c>
      <c r="M33" s="3" t="str">
        <f t="shared" si="4"/>
        <v>ไม่ผ่าน</v>
      </c>
    </row>
    <row r="34" spans="1:13" s="24" customFormat="1" ht="13.5" customHeight="1" x14ac:dyDescent="0.5">
      <c r="A34" s="40">
        <v>30</v>
      </c>
      <c r="B34" s="68">
        <v>14735</v>
      </c>
      <c r="C34" s="81" t="s">
        <v>251</v>
      </c>
      <c r="D34" s="42"/>
      <c r="E34" s="43"/>
      <c r="F34" s="22"/>
      <c r="G34" s="22"/>
      <c r="H34" s="22"/>
      <c r="I34" s="22"/>
      <c r="J34" s="22"/>
      <c r="K34" s="3">
        <f t="shared" si="3"/>
        <v>0</v>
      </c>
      <c r="L34" s="3" t="str">
        <f t="shared" si="0"/>
        <v>0</v>
      </c>
      <c r="M34" s="3" t="str">
        <f t="shared" si="4"/>
        <v>ไม่ผ่าน</v>
      </c>
    </row>
    <row r="35" spans="1:13" s="24" customFormat="1" ht="13.5" customHeight="1" x14ac:dyDescent="0.5">
      <c r="A35" s="40"/>
      <c r="B35" s="68"/>
      <c r="C35" s="42"/>
      <c r="D35" s="42"/>
      <c r="E35" s="43"/>
      <c r="F35" s="22"/>
      <c r="G35" s="22"/>
      <c r="H35" s="22"/>
      <c r="I35" s="22"/>
      <c r="J35" s="22"/>
      <c r="K35" s="3"/>
      <c r="L35" s="3"/>
      <c r="M35" s="3"/>
    </row>
    <row r="36" spans="1:13" s="24" customFormat="1" ht="13.5" customHeight="1" x14ac:dyDescent="0.5">
      <c r="A36" s="58"/>
      <c r="B36" s="65"/>
      <c r="C36" s="74"/>
      <c r="D36" s="65"/>
      <c r="E36" s="58"/>
      <c r="F36" s="121">
        <f>COUNTIF(L5:L35,3)</f>
        <v>0</v>
      </c>
      <c r="G36" s="121">
        <f>COUNTIF(L5:M35,2)</f>
        <v>0</v>
      </c>
      <c r="H36" s="121">
        <f>COUNTIF(L5:L35,1)</f>
        <v>0</v>
      </c>
      <c r="I36" s="121">
        <f>COUNTIF(L5:L35,0)</f>
        <v>30</v>
      </c>
      <c r="J36" s="32"/>
      <c r="K36" s="16"/>
      <c r="L36" s="16"/>
      <c r="M36" s="16"/>
    </row>
    <row r="37" spans="1:13" s="39" customFormat="1" ht="19.8" x14ac:dyDescent="0.25">
      <c r="B37" s="39" t="s">
        <v>2</v>
      </c>
      <c r="F37" s="75"/>
      <c r="G37" s="75"/>
      <c r="H37" s="75"/>
      <c r="I37" s="75"/>
      <c r="J37" s="75"/>
    </row>
    <row r="38" spans="1:13" s="39" customFormat="1" ht="18" customHeight="1" x14ac:dyDescent="0.25">
      <c r="B38" s="39" t="s">
        <v>13</v>
      </c>
      <c r="E38" s="79">
        <f>(F36*100)/30</f>
        <v>0</v>
      </c>
      <c r="F38" s="75"/>
      <c r="G38" s="76"/>
      <c r="H38" s="75" t="s">
        <v>18</v>
      </c>
      <c r="I38" s="75"/>
      <c r="J38" s="75"/>
      <c r="K38" s="75"/>
      <c r="M38" s="79">
        <f>(H36*100)/30</f>
        <v>0</v>
      </c>
    </row>
    <row r="39" spans="1:13" s="39" customFormat="1" ht="18" customHeight="1" x14ac:dyDescent="0.25">
      <c r="B39" s="39" t="s">
        <v>14</v>
      </c>
      <c r="E39" s="79">
        <f>(G36*100)/30</f>
        <v>0</v>
      </c>
      <c r="F39" s="75"/>
      <c r="G39" s="76"/>
      <c r="H39" s="75" t="s">
        <v>19</v>
      </c>
      <c r="I39" s="75"/>
      <c r="J39" s="75"/>
      <c r="K39" s="75"/>
      <c r="M39" s="79">
        <f>(I36*100)/30</f>
        <v>100</v>
      </c>
    </row>
    <row r="40" spans="1:13" s="39" customFormat="1" ht="18" customHeight="1" x14ac:dyDescent="0.25">
      <c r="B40" s="39" t="s">
        <v>15</v>
      </c>
      <c r="F40" s="75"/>
      <c r="G40" s="75"/>
      <c r="H40" s="75"/>
      <c r="I40" s="39" t="s">
        <v>20</v>
      </c>
      <c r="J40" s="75"/>
    </row>
    <row r="41" spans="1:13" s="39" customFormat="1" ht="18" customHeight="1" x14ac:dyDescent="0.25">
      <c r="B41" s="39" t="s">
        <v>16</v>
      </c>
      <c r="F41" s="75"/>
      <c r="G41" s="75"/>
      <c r="H41" s="75"/>
      <c r="I41" s="39" t="s">
        <v>23</v>
      </c>
      <c r="J41" s="75"/>
    </row>
    <row r="42" spans="1:13" s="39" customFormat="1" ht="18" customHeight="1" x14ac:dyDescent="0.25">
      <c r="B42" s="39" t="s">
        <v>17</v>
      </c>
      <c r="F42" s="75"/>
      <c r="G42" s="75"/>
      <c r="H42" s="75"/>
      <c r="I42" s="39" t="s">
        <v>21</v>
      </c>
      <c r="J42" s="7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C3" sqref="C3:E4"/>
    </sheetView>
  </sheetViews>
  <sheetFormatPr defaultRowHeight="13.8" x14ac:dyDescent="0.25"/>
  <cols>
    <col min="1" max="1" width="5" customWidth="1"/>
    <col min="2" max="2" width="8.19921875" customWidth="1"/>
    <col min="3" max="3" width="7" customWidth="1"/>
    <col min="4" max="4" width="9.19921875" customWidth="1"/>
    <col min="5" max="5" width="8.5" customWidth="1"/>
    <col min="6" max="10" width="3.69921875" customWidth="1"/>
    <col min="11" max="11" width="6" customWidth="1"/>
    <col min="12" max="12" width="7.19921875" customWidth="1"/>
    <col min="13" max="13" width="7.59765625" customWidth="1"/>
  </cols>
  <sheetData>
    <row r="1" spans="1:13" s="1" customFormat="1" ht="21" x14ac:dyDescent="0.6">
      <c r="A1" s="2"/>
      <c r="B1" s="2"/>
      <c r="C1" s="2"/>
      <c r="D1" s="2"/>
      <c r="E1" s="77" t="s">
        <v>2</v>
      </c>
      <c r="F1" s="77"/>
      <c r="G1" s="77"/>
      <c r="H1" s="77"/>
      <c r="I1" s="77"/>
      <c r="J1" s="77"/>
      <c r="K1" s="77"/>
      <c r="L1" s="77"/>
      <c r="M1" s="77"/>
    </row>
    <row r="2" spans="1:13" s="1" customFormat="1" ht="21.75" customHeight="1" x14ac:dyDescent="0.6">
      <c r="A2" s="135" t="s">
        <v>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1" customFormat="1" ht="15" customHeight="1" x14ac:dyDescent="0.5">
      <c r="A5" s="46">
        <v>1</v>
      </c>
      <c r="B5" s="98">
        <v>12745</v>
      </c>
      <c r="C5" s="81" t="s">
        <v>252</v>
      </c>
      <c r="D5" s="42"/>
      <c r="E5" s="43"/>
      <c r="F5" s="4"/>
      <c r="G5" s="4"/>
      <c r="H5" s="4"/>
      <c r="I5" s="4"/>
      <c r="J5" s="4"/>
      <c r="K5" s="3">
        <f>SUM(F5,G5,H5,I5,J5)</f>
        <v>0</v>
      </c>
      <c r="L5" s="3" t="str">
        <f t="shared" ref="L5:L38" si="0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5">
      <c r="A6" s="46">
        <v>2</v>
      </c>
      <c r="B6" s="120">
        <v>12783</v>
      </c>
      <c r="C6" s="81" t="s">
        <v>253</v>
      </c>
      <c r="D6" s="42"/>
      <c r="E6" s="43"/>
      <c r="F6" s="4"/>
      <c r="G6" s="4"/>
      <c r="H6" s="4"/>
      <c r="I6" s="4"/>
      <c r="J6" s="4"/>
      <c r="K6" s="3">
        <f t="shared" ref="K6:K17" si="1">SUM(F6,G6,H6,I6,J6)</f>
        <v>0</v>
      </c>
      <c r="L6" s="3" t="str">
        <f t="shared" si="0"/>
        <v>0</v>
      </c>
      <c r="M6" s="3" t="str">
        <f t="shared" ref="M6:M17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5">
      <c r="A7" s="46">
        <v>3</v>
      </c>
      <c r="B7" s="102">
        <v>12822</v>
      </c>
      <c r="C7" s="81" t="s">
        <v>254</v>
      </c>
      <c r="D7" s="48"/>
      <c r="E7" s="53"/>
      <c r="F7" s="4"/>
      <c r="G7" s="4"/>
      <c r="H7" s="4"/>
      <c r="I7" s="4"/>
      <c r="J7" s="4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1" customFormat="1" ht="15" customHeight="1" x14ac:dyDescent="0.5">
      <c r="A8" s="46">
        <v>4</v>
      </c>
      <c r="B8" s="80">
        <v>12832</v>
      </c>
      <c r="C8" s="81" t="s">
        <v>255</v>
      </c>
      <c r="D8" s="48"/>
      <c r="E8" s="53"/>
      <c r="F8" s="4"/>
      <c r="G8" s="4"/>
      <c r="H8" s="4"/>
      <c r="I8" s="4"/>
      <c r="J8" s="4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1" customFormat="1" ht="15" customHeight="1" x14ac:dyDescent="0.5">
      <c r="A9" s="46">
        <v>5</v>
      </c>
      <c r="B9" s="80">
        <v>12932</v>
      </c>
      <c r="C9" s="81" t="s">
        <v>256</v>
      </c>
      <c r="D9" s="48"/>
      <c r="E9" s="53"/>
      <c r="F9" s="4"/>
      <c r="G9" s="4"/>
      <c r="H9" s="4"/>
      <c r="I9" s="4"/>
      <c r="J9" s="4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1" customFormat="1" ht="15" customHeight="1" x14ac:dyDescent="0.5">
      <c r="A10" s="46">
        <v>6</v>
      </c>
      <c r="B10" s="102">
        <v>12995</v>
      </c>
      <c r="C10" s="81" t="s">
        <v>257</v>
      </c>
      <c r="D10" s="48"/>
      <c r="E10" s="53"/>
      <c r="F10" s="4"/>
      <c r="G10" s="4"/>
      <c r="H10" s="4"/>
      <c r="I10" s="4"/>
      <c r="J10" s="4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1" customFormat="1" ht="15" customHeight="1" x14ac:dyDescent="0.5">
      <c r="A11" s="72">
        <v>7</v>
      </c>
      <c r="B11" s="102">
        <v>13011</v>
      </c>
      <c r="C11" s="81" t="s">
        <v>258</v>
      </c>
      <c r="D11" s="42"/>
      <c r="E11" s="43"/>
      <c r="F11" s="4"/>
      <c r="G11" s="4"/>
      <c r="H11" s="4"/>
      <c r="I11" s="4"/>
      <c r="J11" s="4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1" customFormat="1" ht="15" customHeight="1" x14ac:dyDescent="0.5">
      <c r="A12" s="46">
        <v>8</v>
      </c>
      <c r="B12" s="81">
        <v>13139</v>
      </c>
      <c r="C12" s="81" t="s">
        <v>259</v>
      </c>
      <c r="D12" s="42"/>
      <c r="E12" s="43"/>
      <c r="F12" s="4"/>
      <c r="G12" s="4"/>
      <c r="H12" s="4"/>
      <c r="I12" s="4"/>
      <c r="J12" s="4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1" customFormat="1" ht="15" customHeight="1" x14ac:dyDescent="0.5">
      <c r="A13" s="66">
        <v>9</v>
      </c>
      <c r="B13" s="68">
        <v>14737</v>
      </c>
      <c r="C13" s="81" t="s">
        <v>260</v>
      </c>
      <c r="D13" s="42"/>
      <c r="E13" s="43"/>
      <c r="F13" s="4"/>
      <c r="G13" s="4"/>
      <c r="H13" s="4"/>
      <c r="I13" s="4"/>
      <c r="J13" s="4"/>
      <c r="K13" s="3">
        <f t="shared" si="1"/>
        <v>0</v>
      </c>
      <c r="L13" s="3" t="str">
        <f t="shared" si="0"/>
        <v>0</v>
      </c>
      <c r="M13" s="3" t="str">
        <f t="shared" si="2"/>
        <v>ไม่ผ่าน</v>
      </c>
    </row>
    <row r="14" spans="1:13" s="1" customFormat="1" ht="15" customHeight="1" x14ac:dyDescent="0.5">
      <c r="A14" s="46">
        <v>10</v>
      </c>
      <c r="B14" s="68">
        <v>14738</v>
      </c>
      <c r="C14" s="81" t="s">
        <v>261</v>
      </c>
      <c r="D14" s="42"/>
      <c r="E14" s="43"/>
      <c r="F14" s="4"/>
      <c r="G14" s="4"/>
      <c r="H14" s="4"/>
      <c r="I14" s="4"/>
      <c r="J14" s="4"/>
      <c r="K14" s="3">
        <f t="shared" si="1"/>
        <v>0</v>
      </c>
      <c r="L14" s="3" t="str">
        <f t="shared" si="0"/>
        <v>0</v>
      </c>
      <c r="M14" s="3" t="str">
        <f t="shared" si="2"/>
        <v>ไม่ผ่าน</v>
      </c>
    </row>
    <row r="15" spans="1:13" s="1" customFormat="1" ht="15" customHeight="1" x14ac:dyDescent="0.5">
      <c r="A15" s="46">
        <v>11</v>
      </c>
      <c r="B15" s="68">
        <v>14739</v>
      </c>
      <c r="C15" s="81" t="s">
        <v>262</v>
      </c>
      <c r="D15" s="42"/>
      <c r="E15" s="43"/>
      <c r="F15" s="4"/>
      <c r="G15" s="4"/>
      <c r="H15" s="4"/>
      <c r="I15" s="4"/>
      <c r="J15" s="4"/>
      <c r="K15" s="3">
        <f t="shared" si="1"/>
        <v>0</v>
      </c>
      <c r="L15" s="3" t="str">
        <f t="shared" si="0"/>
        <v>0</v>
      </c>
      <c r="M15" s="3" t="str">
        <f t="shared" si="2"/>
        <v>ไม่ผ่าน</v>
      </c>
    </row>
    <row r="16" spans="1:13" s="1" customFormat="1" ht="15" customHeight="1" x14ac:dyDescent="0.5">
      <c r="A16" s="46">
        <v>12</v>
      </c>
      <c r="B16" s="68">
        <v>14742</v>
      </c>
      <c r="C16" s="81" t="s">
        <v>263</v>
      </c>
      <c r="D16" s="42"/>
      <c r="E16" s="43"/>
      <c r="F16" s="4"/>
      <c r="G16" s="4"/>
      <c r="H16" s="4"/>
      <c r="I16" s="4"/>
      <c r="J16" s="4"/>
      <c r="K16" s="3">
        <f t="shared" si="1"/>
        <v>0</v>
      </c>
      <c r="L16" s="3" t="str">
        <f t="shared" si="0"/>
        <v>0</v>
      </c>
      <c r="M16" s="3" t="str">
        <f t="shared" si="2"/>
        <v>ไม่ผ่าน</v>
      </c>
    </row>
    <row r="17" spans="1:13" s="1" customFormat="1" ht="15" customHeight="1" x14ac:dyDescent="0.5">
      <c r="A17" s="46">
        <v>13</v>
      </c>
      <c r="B17" s="92">
        <v>14750</v>
      </c>
      <c r="C17" s="80" t="s">
        <v>264</v>
      </c>
      <c r="D17" s="42" t="s">
        <v>290</v>
      </c>
      <c r="E17" s="43" t="s">
        <v>291</v>
      </c>
      <c r="F17" s="4"/>
      <c r="G17" s="4"/>
      <c r="H17" s="4"/>
      <c r="I17" s="4"/>
      <c r="J17" s="4"/>
      <c r="K17" s="3">
        <f t="shared" si="1"/>
        <v>0</v>
      </c>
      <c r="L17" s="3" t="str">
        <f t="shared" si="0"/>
        <v>0</v>
      </c>
      <c r="M17" s="3" t="str">
        <f t="shared" si="2"/>
        <v>ไม่ผ่าน</v>
      </c>
    </row>
    <row r="18" spans="1:13" s="1" customFormat="1" ht="15" customHeight="1" x14ac:dyDescent="0.5">
      <c r="A18" s="46">
        <v>14</v>
      </c>
      <c r="B18" s="119">
        <v>12760</v>
      </c>
      <c r="C18" s="81" t="s">
        <v>265</v>
      </c>
      <c r="D18" s="42"/>
      <c r="E18" s="43"/>
      <c r="F18" s="4"/>
      <c r="G18" s="4"/>
      <c r="H18" s="4"/>
      <c r="I18" s="4"/>
      <c r="J18" s="4"/>
      <c r="K18" s="3">
        <f t="shared" ref="K18:K38" si="3">SUM(F18,G18,H18,I18,J18)</f>
        <v>0</v>
      </c>
      <c r="L18" s="3" t="str">
        <f t="shared" si="0"/>
        <v>0</v>
      </c>
      <c r="M18" s="3" t="str">
        <f t="shared" ref="M18:M38" si="4">IF(K18&lt;=3,"ไม่ผ่าน",IF(K18&lt;=7,"ผ่าน",IF(K18&lt;=11,"ดี",IF(K18&gt;=12,"ดีเยี่ยม"))))</f>
        <v>ไม่ผ่าน</v>
      </c>
    </row>
    <row r="19" spans="1:13" s="1" customFormat="1" ht="15" customHeight="1" x14ac:dyDescent="0.5">
      <c r="A19" s="46">
        <v>15</v>
      </c>
      <c r="B19" s="92">
        <v>12761</v>
      </c>
      <c r="C19" s="80" t="s">
        <v>266</v>
      </c>
      <c r="D19" s="42"/>
      <c r="E19" s="43"/>
      <c r="F19" s="4"/>
      <c r="G19" s="4"/>
      <c r="H19" s="4"/>
      <c r="I19" s="4"/>
      <c r="J19" s="4"/>
      <c r="K19" s="3">
        <f t="shared" si="3"/>
        <v>0</v>
      </c>
      <c r="L19" s="3" t="str">
        <f t="shared" si="0"/>
        <v>0</v>
      </c>
      <c r="M19" s="3" t="str">
        <f t="shared" si="4"/>
        <v>ไม่ผ่าน</v>
      </c>
    </row>
    <row r="20" spans="1:13" s="1" customFormat="1" ht="15" customHeight="1" x14ac:dyDescent="0.5">
      <c r="A20" s="46">
        <v>16</v>
      </c>
      <c r="B20" s="119">
        <v>12763</v>
      </c>
      <c r="C20" s="81" t="s">
        <v>267</v>
      </c>
      <c r="D20" s="42"/>
      <c r="E20" s="43"/>
      <c r="F20" s="4"/>
      <c r="G20" s="4"/>
      <c r="H20" s="4"/>
      <c r="I20" s="4"/>
      <c r="J20" s="4"/>
      <c r="K20" s="3">
        <f t="shared" si="3"/>
        <v>0</v>
      </c>
      <c r="L20" s="3" t="str">
        <f t="shared" si="0"/>
        <v>0</v>
      </c>
      <c r="M20" s="3" t="str">
        <f t="shared" si="4"/>
        <v>ไม่ผ่าน</v>
      </c>
    </row>
    <row r="21" spans="1:13" s="1" customFormat="1" ht="15" customHeight="1" x14ac:dyDescent="0.5">
      <c r="A21" s="46">
        <v>17</v>
      </c>
      <c r="B21" s="119">
        <v>12776</v>
      </c>
      <c r="C21" s="81" t="s">
        <v>268</v>
      </c>
      <c r="D21" s="42"/>
      <c r="E21" s="43"/>
      <c r="F21" s="4"/>
      <c r="G21" s="4"/>
      <c r="H21" s="4"/>
      <c r="I21" s="4"/>
      <c r="J21" s="4"/>
      <c r="K21" s="3">
        <f t="shared" si="3"/>
        <v>0</v>
      </c>
      <c r="L21" s="3" t="str">
        <f t="shared" si="0"/>
        <v>0</v>
      </c>
      <c r="M21" s="3" t="str">
        <f t="shared" si="4"/>
        <v>ไม่ผ่าน</v>
      </c>
    </row>
    <row r="22" spans="1:13" s="1" customFormat="1" ht="15" customHeight="1" x14ac:dyDescent="0.5">
      <c r="A22" s="46">
        <v>18</v>
      </c>
      <c r="B22" s="93">
        <v>12777</v>
      </c>
      <c r="C22" s="81" t="s">
        <v>269</v>
      </c>
      <c r="D22" s="42"/>
      <c r="E22" s="43"/>
      <c r="F22" s="4"/>
      <c r="G22" s="4"/>
      <c r="H22" s="4"/>
      <c r="I22" s="4"/>
      <c r="J22" s="4"/>
      <c r="K22" s="3">
        <f t="shared" si="3"/>
        <v>0</v>
      </c>
      <c r="L22" s="3" t="str">
        <f t="shared" si="0"/>
        <v>0</v>
      </c>
      <c r="M22" s="3" t="str">
        <f t="shared" si="4"/>
        <v>ไม่ผ่าน</v>
      </c>
    </row>
    <row r="23" spans="1:13" s="1" customFormat="1" ht="15" customHeight="1" x14ac:dyDescent="0.5">
      <c r="A23" s="46">
        <v>19</v>
      </c>
      <c r="B23" s="80">
        <v>12807</v>
      </c>
      <c r="C23" s="81" t="s">
        <v>270</v>
      </c>
      <c r="D23" s="42"/>
      <c r="E23" s="43"/>
      <c r="F23" s="4"/>
      <c r="G23" s="4"/>
      <c r="H23" s="4"/>
      <c r="I23" s="4"/>
      <c r="J23" s="4"/>
      <c r="K23" s="3">
        <f t="shared" si="3"/>
        <v>0</v>
      </c>
      <c r="L23" s="3" t="str">
        <f t="shared" si="0"/>
        <v>0</v>
      </c>
      <c r="M23" s="3" t="str">
        <f t="shared" si="4"/>
        <v>ไม่ผ่าน</v>
      </c>
    </row>
    <row r="24" spans="1:13" s="1" customFormat="1" ht="15" customHeight="1" x14ac:dyDescent="0.5">
      <c r="A24" s="46">
        <v>20</v>
      </c>
      <c r="B24" s="119">
        <v>12808</v>
      </c>
      <c r="C24" s="81" t="s">
        <v>271</v>
      </c>
      <c r="D24" s="54"/>
      <c r="E24" s="55"/>
      <c r="F24" s="4"/>
      <c r="G24" s="4"/>
      <c r="H24" s="4"/>
      <c r="I24" s="4"/>
      <c r="J24" s="4"/>
      <c r="K24" s="3">
        <f t="shared" si="3"/>
        <v>0</v>
      </c>
      <c r="L24" s="3" t="str">
        <f t="shared" si="0"/>
        <v>0</v>
      </c>
      <c r="M24" s="3" t="str">
        <f t="shared" si="4"/>
        <v>ไม่ผ่าน</v>
      </c>
    </row>
    <row r="25" spans="1:13" s="1" customFormat="1" ht="13.5" customHeight="1" x14ac:dyDescent="0.5">
      <c r="A25" s="46">
        <v>21</v>
      </c>
      <c r="B25" s="119">
        <v>12839</v>
      </c>
      <c r="C25" s="81" t="s">
        <v>272</v>
      </c>
      <c r="D25" s="48"/>
      <c r="E25" s="53"/>
      <c r="F25" s="4"/>
      <c r="G25" s="4"/>
      <c r="H25" s="4"/>
      <c r="I25" s="4"/>
      <c r="J25" s="4"/>
      <c r="K25" s="3">
        <f t="shared" si="3"/>
        <v>0</v>
      </c>
      <c r="L25" s="3" t="str">
        <f t="shared" si="0"/>
        <v>0</v>
      </c>
      <c r="M25" s="3" t="str">
        <f t="shared" si="4"/>
        <v>ไม่ผ่าน</v>
      </c>
    </row>
    <row r="26" spans="1:13" s="1" customFormat="1" ht="13.5" customHeight="1" x14ac:dyDescent="0.5">
      <c r="A26" s="46">
        <v>22</v>
      </c>
      <c r="B26" s="98">
        <v>12909</v>
      </c>
      <c r="C26" s="81" t="s">
        <v>273</v>
      </c>
      <c r="D26" s="48"/>
      <c r="E26" s="53"/>
      <c r="F26" s="4"/>
      <c r="G26" s="4"/>
      <c r="H26" s="4"/>
      <c r="I26" s="4"/>
      <c r="J26" s="4"/>
      <c r="K26" s="3">
        <f t="shared" si="3"/>
        <v>0</v>
      </c>
      <c r="L26" s="3" t="str">
        <f t="shared" si="0"/>
        <v>0</v>
      </c>
      <c r="M26" s="3" t="str">
        <f t="shared" si="4"/>
        <v>ไม่ผ่าน</v>
      </c>
    </row>
    <row r="27" spans="1:13" s="1" customFormat="1" ht="13.5" customHeight="1" x14ac:dyDescent="0.5">
      <c r="A27" s="46">
        <v>23</v>
      </c>
      <c r="B27" s="92">
        <v>12950</v>
      </c>
      <c r="C27" s="80" t="s">
        <v>274</v>
      </c>
      <c r="D27" s="48" t="s">
        <v>288</v>
      </c>
      <c r="E27" s="53" t="s">
        <v>289</v>
      </c>
      <c r="F27" s="4"/>
      <c r="G27" s="4"/>
      <c r="H27" s="4"/>
      <c r="I27" s="4"/>
      <c r="J27" s="4"/>
      <c r="K27" s="3">
        <f t="shared" si="3"/>
        <v>0</v>
      </c>
      <c r="L27" s="3" t="str">
        <f t="shared" si="0"/>
        <v>0</v>
      </c>
      <c r="M27" s="3" t="str">
        <f t="shared" si="4"/>
        <v>ไม่ผ่าน</v>
      </c>
    </row>
    <row r="28" spans="1:13" s="1" customFormat="1" ht="13.5" customHeight="1" x14ac:dyDescent="0.5">
      <c r="A28" s="46">
        <v>24</v>
      </c>
      <c r="B28" s="98">
        <v>12951</v>
      </c>
      <c r="C28" s="81" t="s">
        <v>275</v>
      </c>
      <c r="D28" s="48"/>
      <c r="E28" s="53"/>
      <c r="F28" s="4"/>
      <c r="G28" s="4"/>
      <c r="H28" s="4"/>
      <c r="I28" s="4"/>
      <c r="J28" s="4"/>
      <c r="K28" s="3">
        <f t="shared" si="3"/>
        <v>0</v>
      </c>
      <c r="L28" s="3" t="str">
        <f t="shared" si="0"/>
        <v>0</v>
      </c>
      <c r="M28" s="3" t="str">
        <f t="shared" si="4"/>
        <v>ไม่ผ่าน</v>
      </c>
    </row>
    <row r="29" spans="1:13" s="1" customFormat="1" ht="13.5" customHeight="1" x14ac:dyDescent="0.5">
      <c r="A29" s="46">
        <v>25</v>
      </c>
      <c r="B29" s="92">
        <v>12956</v>
      </c>
      <c r="C29" s="80" t="s">
        <v>276</v>
      </c>
      <c r="D29" s="48" t="s">
        <v>286</v>
      </c>
      <c r="E29" s="53" t="s">
        <v>287</v>
      </c>
      <c r="F29" s="4"/>
      <c r="G29" s="4"/>
      <c r="H29" s="4"/>
      <c r="I29" s="4"/>
      <c r="J29" s="4"/>
      <c r="K29" s="3">
        <f t="shared" si="3"/>
        <v>0</v>
      </c>
      <c r="L29" s="3" t="str">
        <f t="shared" si="0"/>
        <v>0</v>
      </c>
      <c r="M29" s="3" t="str">
        <f t="shared" si="4"/>
        <v>ไม่ผ่าน</v>
      </c>
    </row>
    <row r="30" spans="1:13" s="1" customFormat="1" ht="13.5" customHeight="1" x14ac:dyDescent="0.5">
      <c r="A30" s="46">
        <v>26</v>
      </c>
      <c r="B30" s="87">
        <v>13020</v>
      </c>
      <c r="C30" s="81" t="s">
        <v>277</v>
      </c>
      <c r="D30" s="44"/>
      <c r="E30" s="45"/>
      <c r="F30" s="4"/>
      <c r="G30" s="4"/>
      <c r="H30" s="4"/>
      <c r="I30" s="4"/>
      <c r="J30" s="4"/>
      <c r="K30" s="3">
        <f t="shared" si="3"/>
        <v>0</v>
      </c>
      <c r="L30" s="3" t="str">
        <f t="shared" si="0"/>
        <v>0</v>
      </c>
      <c r="M30" s="3" t="str">
        <f t="shared" si="4"/>
        <v>ไม่ผ่าน</v>
      </c>
    </row>
    <row r="31" spans="1:13" s="1" customFormat="1" ht="13.5" customHeight="1" x14ac:dyDescent="0.5">
      <c r="A31" s="46">
        <v>27</v>
      </c>
      <c r="B31" s="87">
        <v>13051</v>
      </c>
      <c r="C31" s="81" t="s">
        <v>278</v>
      </c>
      <c r="D31" s="42"/>
      <c r="E31" s="43"/>
      <c r="F31" s="4"/>
      <c r="G31" s="4"/>
      <c r="H31" s="4"/>
      <c r="I31" s="4"/>
      <c r="J31" s="4"/>
      <c r="K31" s="3">
        <f t="shared" si="3"/>
        <v>0</v>
      </c>
      <c r="L31" s="3" t="str">
        <f t="shared" si="0"/>
        <v>0</v>
      </c>
      <c r="M31" s="3" t="str">
        <f t="shared" si="4"/>
        <v>ไม่ผ่าน</v>
      </c>
    </row>
    <row r="32" spans="1:13" s="1" customFormat="1" ht="13.5" customHeight="1" x14ac:dyDescent="0.5">
      <c r="A32" s="46">
        <v>28</v>
      </c>
      <c r="B32" s="103">
        <v>13057</v>
      </c>
      <c r="C32" s="81" t="s">
        <v>279</v>
      </c>
      <c r="D32" s="54"/>
      <c r="E32" s="55"/>
      <c r="F32" s="4"/>
      <c r="G32" s="4"/>
      <c r="H32" s="4"/>
      <c r="I32" s="4"/>
      <c r="J32" s="4"/>
      <c r="K32" s="3">
        <f t="shared" ref="K32:K37" si="5">SUM(F32,G32,H32,I32,J32)</f>
        <v>0</v>
      </c>
      <c r="L32" s="3" t="str">
        <f t="shared" si="0"/>
        <v>0</v>
      </c>
      <c r="M32" s="3" t="str">
        <f t="shared" ref="M32:M37" si="6">IF(K32&lt;=3,"ไม่ผ่าน",IF(K32&lt;=7,"ผ่าน",IF(K32&lt;=11,"ดี",IF(K32&gt;=12,"ดีเยี่ยม"))))</f>
        <v>ไม่ผ่าน</v>
      </c>
    </row>
    <row r="33" spans="1:13" s="1" customFormat="1" ht="13.5" customHeight="1" x14ac:dyDescent="0.5">
      <c r="A33" s="46">
        <v>29</v>
      </c>
      <c r="B33" s="103">
        <v>13680</v>
      </c>
      <c r="C33" s="81" t="s">
        <v>280</v>
      </c>
      <c r="D33" s="48"/>
      <c r="E33" s="53"/>
      <c r="F33" s="4"/>
      <c r="G33" s="4"/>
      <c r="H33" s="4"/>
      <c r="I33" s="4"/>
      <c r="J33" s="4"/>
      <c r="K33" s="3">
        <f t="shared" si="5"/>
        <v>0</v>
      </c>
      <c r="L33" s="3" t="str">
        <f t="shared" si="0"/>
        <v>0</v>
      </c>
      <c r="M33" s="3" t="str">
        <f t="shared" si="6"/>
        <v>ไม่ผ่าน</v>
      </c>
    </row>
    <row r="34" spans="1:13" s="1" customFormat="1" ht="13.5" customHeight="1" x14ac:dyDescent="0.5">
      <c r="A34" s="46">
        <v>30</v>
      </c>
      <c r="B34" s="68">
        <v>14200</v>
      </c>
      <c r="C34" s="81" t="s">
        <v>281</v>
      </c>
      <c r="D34" s="48"/>
      <c r="E34" s="53"/>
      <c r="F34" s="4"/>
      <c r="G34" s="4"/>
      <c r="H34" s="4"/>
      <c r="I34" s="4"/>
      <c r="J34" s="4"/>
      <c r="K34" s="3">
        <f t="shared" si="5"/>
        <v>0</v>
      </c>
      <c r="L34" s="3" t="str">
        <f t="shared" si="0"/>
        <v>0</v>
      </c>
      <c r="M34" s="3" t="str">
        <f t="shared" si="6"/>
        <v>ไม่ผ่าน</v>
      </c>
    </row>
    <row r="35" spans="1:13" s="1" customFormat="1" ht="13.5" customHeight="1" x14ac:dyDescent="0.5">
      <c r="A35" s="46">
        <v>31</v>
      </c>
      <c r="B35" s="68">
        <v>14743</v>
      </c>
      <c r="C35" s="81" t="s">
        <v>282</v>
      </c>
      <c r="D35" s="42"/>
      <c r="E35" s="43"/>
      <c r="F35" s="4"/>
      <c r="G35" s="4"/>
      <c r="H35" s="4"/>
      <c r="I35" s="4"/>
      <c r="J35" s="4"/>
      <c r="K35" s="3">
        <f t="shared" si="5"/>
        <v>0</v>
      </c>
      <c r="L35" s="3" t="str">
        <f t="shared" si="0"/>
        <v>0</v>
      </c>
      <c r="M35" s="3" t="str">
        <f t="shared" si="6"/>
        <v>ไม่ผ่าน</v>
      </c>
    </row>
    <row r="36" spans="1:13" s="1" customFormat="1" ht="13.5" customHeight="1" x14ac:dyDescent="0.5">
      <c r="A36" s="46">
        <v>32</v>
      </c>
      <c r="B36" s="68">
        <v>14744</v>
      </c>
      <c r="C36" s="81" t="s">
        <v>283</v>
      </c>
      <c r="D36" s="48"/>
      <c r="E36" s="53"/>
      <c r="F36" s="4"/>
      <c r="G36" s="4"/>
      <c r="H36" s="4"/>
      <c r="I36" s="4"/>
      <c r="J36" s="4"/>
      <c r="K36" s="3">
        <f t="shared" si="5"/>
        <v>0</v>
      </c>
      <c r="L36" s="3" t="str">
        <f t="shared" si="0"/>
        <v>0</v>
      </c>
      <c r="M36" s="3" t="str">
        <f t="shared" si="6"/>
        <v>ไม่ผ่าน</v>
      </c>
    </row>
    <row r="37" spans="1:13" s="1" customFormat="1" ht="13.5" customHeight="1" x14ac:dyDescent="0.5">
      <c r="A37" s="46">
        <v>33</v>
      </c>
      <c r="B37" s="68">
        <v>14745</v>
      </c>
      <c r="C37" s="81" t="s">
        <v>284</v>
      </c>
      <c r="D37" s="48"/>
      <c r="E37" s="53"/>
      <c r="F37" s="4"/>
      <c r="G37" s="4"/>
      <c r="H37" s="4"/>
      <c r="I37" s="4"/>
      <c r="J37" s="4"/>
      <c r="K37" s="3">
        <f t="shared" si="5"/>
        <v>0</v>
      </c>
      <c r="L37" s="3" t="str">
        <f t="shared" si="0"/>
        <v>0</v>
      </c>
      <c r="M37" s="3" t="str">
        <f t="shared" si="6"/>
        <v>ไม่ผ่าน</v>
      </c>
    </row>
    <row r="38" spans="1:13" s="1" customFormat="1" ht="13.5" customHeight="1" x14ac:dyDescent="0.5">
      <c r="A38" s="46">
        <v>34</v>
      </c>
      <c r="B38" s="68">
        <v>14746</v>
      </c>
      <c r="C38" s="81" t="s">
        <v>285</v>
      </c>
      <c r="D38" s="42"/>
      <c r="E38" s="43"/>
      <c r="F38" s="4"/>
      <c r="G38" s="4"/>
      <c r="H38" s="4"/>
      <c r="I38" s="4"/>
      <c r="J38" s="4"/>
      <c r="K38" s="3">
        <f t="shared" si="3"/>
        <v>0</v>
      </c>
      <c r="L38" s="3" t="str">
        <f t="shared" si="0"/>
        <v>0</v>
      </c>
      <c r="M38" s="3" t="str">
        <f t="shared" si="4"/>
        <v>ไม่ผ่าน</v>
      </c>
    </row>
    <row r="39" spans="1:13" s="1" customFormat="1" ht="15" customHeight="1" x14ac:dyDescent="0.6">
      <c r="A39" s="9"/>
      <c r="B39" s="9"/>
      <c r="C39" s="9"/>
      <c r="D39" s="34"/>
      <c r="E39" s="35"/>
      <c r="F39" s="121">
        <f>COUNTIF(L5:L38,3)</f>
        <v>0</v>
      </c>
      <c r="G39" s="121">
        <f>COUNTIF(L5:L38,2)</f>
        <v>0</v>
      </c>
      <c r="H39" s="121">
        <f>COUNTIF(L5:L38,1)</f>
        <v>0</v>
      </c>
      <c r="I39" s="121">
        <f>COUNTIF(L5:L38,0)</f>
        <v>34</v>
      </c>
      <c r="J39" s="15"/>
      <c r="K39" s="16"/>
      <c r="L39" s="16"/>
      <c r="M39" s="16"/>
    </row>
    <row r="40" spans="1:13" s="1" customFormat="1" ht="15" customHeight="1" x14ac:dyDescent="0.5">
      <c r="B40" s="1" t="s">
        <v>2</v>
      </c>
      <c r="F40" s="5"/>
      <c r="G40" s="5"/>
      <c r="H40" s="5"/>
      <c r="I40" s="5"/>
      <c r="J40" s="5"/>
    </row>
    <row r="41" spans="1:13" s="1" customFormat="1" ht="15" customHeight="1" x14ac:dyDescent="0.5">
      <c r="B41" s="1" t="s">
        <v>13</v>
      </c>
      <c r="E41" s="79">
        <f>(F39*100)/34</f>
        <v>0</v>
      </c>
      <c r="F41" s="5"/>
      <c r="G41" s="16"/>
      <c r="H41" s="5"/>
      <c r="I41" s="5" t="s">
        <v>18</v>
      </c>
      <c r="J41" s="5"/>
      <c r="K41" s="5"/>
      <c r="M41" s="79">
        <f>(H39*100)/34</f>
        <v>0</v>
      </c>
    </row>
    <row r="42" spans="1:13" s="1" customFormat="1" ht="15" customHeight="1" x14ac:dyDescent="0.5">
      <c r="B42" s="1" t="s">
        <v>14</v>
      </c>
      <c r="E42" s="79">
        <f>(G39*100)/34</f>
        <v>0</v>
      </c>
      <c r="F42" s="5"/>
      <c r="G42" s="16"/>
      <c r="H42" s="5"/>
      <c r="I42" s="5" t="s">
        <v>19</v>
      </c>
      <c r="J42" s="5"/>
      <c r="K42" s="5"/>
      <c r="M42" s="79">
        <f>(I39*100)/34</f>
        <v>100</v>
      </c>
    </row>
    <row r="43" spans="1:13" s="1" customFormat="1" ht="15" customHeight="1" x14ac:dyDescent="0.5">
      <c r="B43" s="1" t="s">
        <v>15</v>
      </c>
      <c r="F43" s="5"/>
      <c r="G43" s="5"/>
      <c r="H43" s="1" t="s">
        <v>20</v>
      </c>
      <c r="J43" s="5"/>
    </row>
    <row r="44" spans="1:13" s="1" customFormat="1" ht="15" customHeight="1" x14ac:dyDescent="0.5">
      <c r="B44" s="1" t="s">
        <v>16</v>
      </c>
      <c r="F44" s="5"/>
      <c r="G44" s="5"/>
      <c r="H44" s="1" t="s">
        <v>23</v>
      </c>
      <c r="J44" s="5"/>
    </row>
    <row r="45" spans="1:13" s="1" customFormat="1" ht="15" customHeight="1" x14ac:dyDescent="0.5">
      <c r="B45" s="1" t="s">
        <v>17</v>
      </c>
      <c r="F45" s="5"/>
      <c r="G45" s="5"/>
      <c r="H45" s="1" t="s">
        <v>21</v>
      </c>
      <c r="J45" s="5"/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C3" sqref="C3:E4"/>
    </sheetView>
  </sheetViews>
  <sheetFormatPr defaultRowHeight="13.8" x14ac:dyDescent="0.25"/>
  <cols>
    <col min="1" max="1" width="4.19921875" customWidth="1"/>
    <col min="2" max="2" width="9" customWidth="1"/>
    <col min="3" max="3" width="23.69921875" customWidth="1"/>
    <col min="4" max="4" width="0.59765625" customWidth="1"/>
    <col min="5" max="5" width="0.69921875" customWidth="1"/>
    <col min="6" max="10" width="3.59765625" customWidth="1"/>
    <col min="11" max="11" width="5.3984375" customWidth="1"/>
    <col min="12" max="12" width="7.59765625" customWidth="1"/>
    <col min="13" max="13" width="7.8984375" customWidth="1"/>
  </cols>
  <sheetData>
    <row r="1" spans="1:13" s="1" customFormat="1" ht="16.5" customHeight="1" x14ac:dyDescent="0.6">
      <c r="A1" s="2"/>
      <c r="B1" s="2"/>
      <c r="C1" s="2"/>
      <c r="D1" s="2"/>
      <c r="E1" s="132" t="s">
        <v>2</v>
      </c>
      <c r="F1" s="132"/>
      <c r="G1" s="132"/>
      <c r="H1" s="132"/>
      <c r="I1" s="132"/>
      <c r="J1" s="132"/>
      <c r="K1" s="132"/>
      <c r="L1" s="132"/>
      <c r="M1" s="132"/>
    </row>
    <row r="2" spans="1:13" s="1" customFormat="1" ht="16.5" customHeight="1" x14ac:dyDescent="0.6">
      <c r="A2" s="135" t="s">
        <v>306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" customFormat="1" ht="21" customHeight="1" x14ac:dyDescent="0.5">
      <c r="A3" s="133" t="s">
        <v>3</v>
      </c>
      <c r="B3" s="139" t="s">
        <v>4</v>
      </c>
      <c r="C3" s="122" t="s">
        <v>5</v>
      </c>
      <c r="D3" s="123"/>
      <c r="E3" s="124"/>
      <c r="F3" s="134" t="s">
        <v>1</v>
      </c>
      <c r="G3" s="134"/>
      <c r="H3" s="134"/>
      <c r="I3" s="134"/>
      <c r="J3" s="134"/>
      <c r="K3" s="130" t="s">
        <v>0</v>
      </c>
      <c r="L3" s="136" t="s">
        <v>11</v>
      </c>
      <c r="M3" s="136" t="s">
        <v>12</v>
      </c>
    </row>
    <row r="4" spans="1:13" s="1" customFormat="1" ht="58.5" customHeight="1" x14ac:dyDescent="0.5">
      <c r="A4" s="133"/>
      <c r="B4" s="140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1"/>
      <c r="L4" s="137"/>
      <c r="M4" s="138"/>
    </row>
    <row r="5" spans="1:13" s="24" customFormat="1" ht="15.75" customHeight="1" x14ac:dyDescent="0.5">
      <c r="A5" s="46">
        <v>1</v>
      </c>
      <c r="B5" s="92">
        <v>12746</v>
      </c>
      <c r="C5" s="80" t="s">
        <v>292</v>
      </c>
      <c r="D5" s="42"/>
      <c r="E5" s="43"/>
      <c r="F5" s="22"/>
      <c r="G5" s="22"/>
      <c r="H5" s="22"/>
      <c r="I5" s="22"/>
      <c r="J5" s="22"/>
      <c r="K5" s="3">
        <f>SUM(F5,G5,H5,I5,J5)</f>
        <v>0</v>
      </c>
      <c r="L5" s="3" t="str">
        <f t="shared" ref="L5:L12" si="0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4" customFormat="1" ht="15.75" customHeight="1" x14ac:dyDescent="0.5">
      <c r="A6" s="46">
        <v>2</v>
      </c>
      <c r="B6" s="92">
        <v>14748</v>
      </c>
      <c r="C6" s="80" t="s">
        <v>293</v>
      </c>
      <c r="D6" s="56"/>
      <c r="E6" s="52"/>
      <c r="F6" s="22"/>
      <c r="G6" s="22"/>
      <c r="H6" s="22"/>
      <c r="I6" s="22"/>
      <c r="J6" s="22"/>
      <c r="K6" s="3">
        <f t="shared" ref="K6:K12" si="1">SUM(F6,G6,H6,I6,J6)</f>
        <v>0</v>
      </c>
      <c r="L6" s="3" t="str">
        <f t="shared" si="0"/>
        <v>0</v>
      </c>
      <c r="M6" s="3" t="str">
        <f t="shared" ref="M6:M12" si="2">IF(K6&lt;=3,"ไม่ผ่าน",IF(K6&lt;=7,"ผ่าน",IF(K6&lt;=11,"ดี",IF(K6&gt;=12,"ดีเยี่ยม"))))</f>
        <v>ไม่ผ่าน</v>
      </c>
    </row>
    <row r="7" spans="1:13" s="24" customFormat="1" ht="15.75" customHeight="1" x14ac:dyDescent="0.5">
      <c r="A7" s="46">
        <v>3</v>
      </c>
      <c r="B7" s="92">
        <v>12759</v>
      </c>
      <c r="C7" s="80" t="s">
        <v>294</v>
      </c>
      <c r="D7" s="56"/>
      <c r="E7" s="52"/>
      <c r="F7" s="22"/>
      <c r="G7" s="22"/>
      <c r="H7" s="22"/>
      <c r="I7" s="22"/>
      <c r="J7" s="22"/>
      <c r="K7" s="3">
        <f t="shared" si="1"/>
        <v>0</v>
      </c>
      <c r="L7" s="3" t="str">
        <f t="shared" si="0"/>
        <v>0</v>
      </c>
      <c r="M7" s="3" t="str">
        <f t="shared" si="2"/>
        <v>ไม่ผ่าน</v>
      </c>
    </row>
    <row r="8" spans="1:13" s="24" customFormat="1" ht="15.75" customHeight="1" x14ac:dyDescent="0.5">
      <c r="A8" s="46">
        <v>4</v>
      </c>
      <c r="B8" s="92">
        <v>12762</v>
      </c>
      <c r="C8" s="80" t="s">
        <v>295</v>
      </c>
      <c r="D8" s="42"/>
      <c r="E8" s="43"/>
      <c r="F8" s="22"/>
      <c r="G8" s="22"/>
      <c r="H8" s="22"/>
      <c r="I8" s="22"/>
      <c r="J8" s="22"/>
      <c r="K8" s="3">
        <f t="shared" si="1"/>
        <v>0</v>
      </c>
      <c r="L8" s="3" t="str">
        <f t="shared" si="0"/>
        <v>0</v>
      </c>
      <c r="M8" s="3" t="str">
        <f t="shared" si="2"/>
        <v>ไม่ผ่าน</v>
      </c>
    </row>
    <row r="9" spans="1:13" s="24" customFormat="1" ht="15.75" customHeight="1" x14ac:dyDescent="0.5">
      <c r="A9" s="46">
        <v>5</v>
      </c>
      <c r="B9" s="92">
        <v>12771</v>
      </c>
      <c r="C9" s="80" t="s">
        <v>296</v>
      </c>
      <c r="D9" s="56"/>
      <c r="E9" s="52"/>
      <c r="F9" s="22"/>
      <c r="G9" s="22"/>
      <c r="H9" s="22"/>
      <c r="I9" s="22"/>
      <c r="J9" s="22"/>
      <c r="K9" s="3">
        <f t="shared" si="1"/>
        <v>0</v>
      </c>
      <c r="L9" s="3" t="str">
        <f t="shared" si="0"/>
        <v>0</v>
      </c>
      <c r="M9" s="3" t="str">
        <f t="shared" si="2"/>
        <v>ไม่ผ่าน</v>
      </c>
    </row>
    <row r="10" spans="1:13" s="24" customFormat="1" ht="15.75" customHeight="1" x14ac:dyDescent="0.5">
      <c r="A10" s="46">
        <v>6</v>
      </c>
      <c r="B10" s="92">
        <v>12781</v>
      </c>
      <c r="C10" s="80" t="s">
        <v>297</v>
      </c>
      <c r="D10" s="56"/>
      <c r="E10" s="52"/>
      <c r="F10" s="22"/>
      <c r="G10" s="22"/>
      <c r="H10" s="22"/>
      <c r="I10" s="22"/>
      <c r="J10" s="22"/>
      <c r="K10" s="3">
        <f t="shared" si="1"/>
        <v>0</v>
      </c>
      <c r="L10" s="3" t="str">
        <f t="shared" si="0"/>
        <v>0</v>
      </c>
      <c r="M10" s="3" t="str">
        <f t="shared" si="2"/>
        <v>ไม่ผ่าน</v>
      </c>
    </row>
    <row r="11" spans="1:13" s="24" customFormat="1" ht="15.75" customHeight="1" x14ac:dyDescent="0.5">
      <c r="A11" s="46">
        <v>7</v>
      </c>
      <c r="B11" s="92">
        <v>12843</v>
      </c>
      <c r="C11" s="80" t="s">
        <v>298</v>
      </c>
      <c r="D11" s="56"/>
      <c r="E11" s="52"/>
      <c r="F11" s="22"/>
      <c r="G11" s="22"/>
      <c r="H11" s="22"/>
      <c r="I11" s="22"/>
      <c r="J11" s="22"/>
      <c r="K11" s="3">
        <f t="shared" si="1"/>
        <v>0</v>
      </c>
      <c r="L11" s="3" t="str">
        <f t="shared" si="0"/>
        <v>0</v>
      </c>
      <c r="M11" s="3" t="str">
        <f t="shared" si="2"/>
        <v>ไม่ผ่าน</v>
      </c>
    </row>
    <row r="12" spans="1:13" s="24" customFormat="1" ht="15.75" customHeight="1" x14ac:dyDescent="0.5">
      <c r="A12" s="46">
        <v>8</v>
      </c>
      <c r="B12" s="92">
        <v>12849</v>
      </c>
      <c r="C12" s="80" t="s">
        <v>299</v>
      </c>
      <c r="D12" s="56"/>
      <c r="E12" s="52"/>
      <c r="F12" s="22"/>
      <c r="G12" s="22"/>
      <c r="H12" s="22"/>
      <c r="I12" s="22"/>
      <c r="J12" s="22"/>
      <c r="K12" s="3">
        <f t="shared" si="1"/>
        <v>0</v>
      </c>
      <c r="L12" s="3" t="str">
        <f t="shared" si="0"/>
        <v>0</v>
      </c>
      <c r="M12" s="3" t="str">
        <f t="shared" si="2"/>
        <v>ไม่ผ่าน</v>
      </c>
    </row>
    <row r="13" spans="1:13" s="24" customFormat="1" ht="15.75" customHeight="1" x14ac:dyDescent="0.5">
      <c r="A13" s="46">
        <v>9</v>
      </c>
      <c r="B13" s="92">
        <v>12975</v>
      </c>
      <c r="C13" s="80" t="s">
        <v>300</v>
      </c>
      <c r="D13" s="56"/>
      <c r="E13" s="52"/>
      <c r="F13" s="22"/>
      <c r="G13" s="22"/>
      <c r="H13" s="22"/>
      <c r="I13" s="22"/>
      <c r="J13" s="22"/>
      <c r="K13" s="3">
        <f t="shared" ref="K13:K18" si="3">SUM(F13,G13,H13,I13,J13)</f>
        <v>0</v>
      </c>
      <c r="L13" s="3" t="str">
        <f t="shared" ref="L13:L18" si="4">IF(K13&lt;=3,"0",IF(K13&lt;=7,"1",IF(K13&lt;=11,"2",IF(K13&gt;=12,"3"))))</f>
        <v>0</v>
      </c>
      <c r="M13" s="3" t="str">
        <f t="shared" ref="M13:M18" si="5">IF(K13&lt;=3,"ไม่ผ่าน",IF(K13&lt;=7,"ผ่าน",IF(K13&lt;=11,"ดี",IF(K13&gt;=12,"ดีเยี่ยม"))))</f>
        <v>ไม่ผ่าน</v>
      </c>
    </row>
    <row r="14" spans="1:13" s="24" customFormat="1" ht="15.75" customHeight="1" x14ac:dyDescent="0.5">
      <c r="A14" s="46">
        <v>10</v>
      </c>
      <c r="B14" s="92">
        <v>12988</v>
      </c>
      <c r="C14" s="80" t="s">
        <v>301</v>
      </c>
      <c r="D14" s="56"/>
      <c r="E14" s="52"/>
      <c r="F14" s="22"/>
      <c r="G14" s="22"/>
      <c r="H14" s="22"/>
      <c r="I14" s="22"/>
      <c r="J14" s="22"/>
      <c r="K14" s="3">
        <f t="shared" si="3"/>
        <v>0</v>
      </c>
      <c r="L14" s="3" t="str">
        <f t="shared" si="4"/>
        <v>0</v>
      </c>
      <c r="M14" s="3" t="str">
        <f t="shared" si="5"/>
        <v>ไม่ผ่าน</v>
      </c>
    </row>
    <row r="15" spans="1:13" s="24" customFormat="1" ht="15.75" customHeight="1" x14ac:dyDescent="0.5">
      <c r="A15" s="46">
        <v>11</v>
      </c>
      <c r="B15" s="92">
        <v>13080</v>
      </c>
      <c r="C15" s="80" t="s">
        <v>302</v>
      </c>
      <c r="D15" s="56"/>
      <c r="E15" s="52"/>
      <c r="F15" s="22"/>
      <c r="G15" s="22"/>
      <c r="H15" s="22"/>
      <c r="I15" s="22"/>
      <c r="J15" s="22"/>
      <c r="K15" s="3">
        <f t="shared" si="3"/>
        <v>0</v>
      </c>
      <c r="L15" s="3" t="str">
        <f t="shared" si="4"/>
        <v>0</v>
      </c>
      <c r="M15" s="3" t="str">
        <f t="shared" si="5"/>
        <v>ไม่ผ่าน</v>
      </c>
    </row>
    <row r="16" spans="1:13" s="24" customFormat="1" ht="15.75" customHeight="1" x14ac:dyDescent="0.5">
      <c r="A16" s="46">
        <v>12</v>
      </c>
      <c r="B16" s="92">
        <v>13084</v>
      </c>
      <c r="C16" s="80" t="s">
        <v>303</v>
      </c>
      <c r="D16" s="56"/>
      <c r="E16" s="52"/>
      <c r="F16" s="22"/>
      <c r="G16" s="22"/>
      <c r="H16" s="22"/>
      <c r="I16" s="22"/>
      <c r="J16" s="22"/>
      <c r="K16" s="3">
        <f t="shared" si="3"/>
        <v>0</v>
      </c>
      <c r="L16" s="3" t="str">
        <f t="shared" si="4"/>
        <v>0</v>
      </c>
      <c r="M16" s="3" t="str">
        <f t="shared" si="5"/>
        <v>ไม่ผ่าน</v>
      </c>
    </row>
    <row r="17" spans="1:13" s="24" customFormat="1" ht="15.75" customHeight="1" x14ac:dyDescent="0.5">
      <c r="A17" s="46">
        <v>13</v>
      </c>
      <c r="B17" s="92">
        <v>14197</v>
      </c>
      <c r="C17" s="80" t="s">
        <v>304</v>
      </c>
      <c r="D17" s="56"/>
      <c r="E17" s="52"/>
      <c r="F17" s="22"/>
      <c r="G17" s="22"/>
      <c r="H17" s="22"/>
      <c r="I17" s="22"/>
      <c r="J17" s="22"/>
      <c r="K17" s="3">
        <f t="shared" si="3"/>
        <v>0</v>
      </c>
      <c r="L17" s="3" t="str">
        <f t="shared" si="4"/>
        <v>0</v>
      </c>
      <c r="M17" s="3" t="str">
        <f t="shared" si="5"/>
        <v>ไม่ผ่าน</v>
      </c>
    </row>
    <row r="18" spans="1:13" s="24" customFormat="1" ht="15.75" customHeight="1" x14ac:dyDescent="0.5">
      <c r="A18" s="46">
        <v>14</v>
      </c>
      <c r="B18" s="92">
        <v>14753</v>
      </c>
      <c r="C18" s="80" t="s">
        <v>305</v>
      </c>
      <c r="D18" s="56"/>
      <c r="E18" s="52"/>
      <c r="F18" s="22"/>
      <c r="G18" s="22"/>
      <c r="H18" s="22"/>
      <c r="I18" s="22"/>
      <c r="J18" s="22"/>
      <c r="K18" s="3">
        <f t="shared" si="3"/>
        <v>0</v>
      </c>
      <c r="L18" s="3" t="str">
        <f t="shared" si="4"/>
        <v>0</v>
      </c>
      <c r="M18" s="3" t="str">
        <f t="shared" si="5"/>
        <v>ไม่ผ่าน</v>
      </c>
    </row>
    <row r="19" spans="1:13" s="24" customFormat="1" ht="15.75" customHeight="1" x14ac:dyDescent="0.5">
      <c r="A19" s="46"/>
      <c r="B19" s="46"/>
      <c r="C19" s="41"/>
      <c r="D19" s="56"/>
      <c r="E19" s="52"/>
      <c r="F19" s="22"/>
      <c r="G19" s="22"/>
      <c r="H19" s="22"/>
      <c r="I19" s="22"/>
      <c r="J19" s="22"/>
      <c r="K19" s="3"/>
      <c r="L19" s="3"/>
      <c r="M19" s="3"/>
    </row>
    <row r="20" spans="1:13" s="24" customFormat="1" ht="16.5" customHeight="1" x14ac:dyDescent="0.6">
      <c r="A20" s="31"/>
      <c r="B20" s="31"/>
      <c r="C20" s="31"/>
      <c r="D20" s="36"/>
      <c r="E20" s="37"/>
      <c r="F20" s="78">
        <f>COUNTIF(L5:L19,3)</f>
        <v>0</v>
      </c>
      <c r="G20" s="78">
        <f>COUNTIF(L5:L19,2)</f>
        <v>0</v>
      </c>
      <c r="H20" s="78">
        <f>COUNTIF(L5:L19,1)</f>
        <v>0</v>
      </c>
      <c r="I20" s="78">
        <f>COUNTIF(L5:L19,0)</f>
        <v>14</v>
      </c>
      <c r="J20" s="32"/>
      <c r="K20" s="33"/>
      <c r="L20" s="33"/>
      <c r="M20" s="33"/>
    </row>
    <row r="21" spans="1:13" s="38" customFormat="1" ht="16.5" customHeight="1" x14ac:dyDescent="0.25">
      <c r="B21" s="39" t="s">
        <v>2</v>
      </c>
      <c r="C21" s="39"/>
      <c r="D21" s="39"/>
      <c r="E21" s="39"/>
      <c r="F21" s="75"/>
      <c r="G21" s="75"/>
      <c r="H21" s="75"/>
      <c r="I21" s="75"/>
      <c r="J21" s="75"/>
      <c r="K21" s="39"/>
      <c r="L21" s="39"/>
    </row>
    <row r="22" spans="1:13" s="38" customFormat="1" ht="16.5" customHeight="1" x14ac:dyDescent="0.25">
      <c r="B22" s="39" t="s">
        <v>13</v>
      </c>
      <c r="C22" s="39"/>
      <c r="D22" s="39"/>
      <c r="E22" s="79">
        <f>(F20*100)/16</f>
        <v>0</v>
      </c>
      <c r="F22" s="79">
        <f>(F20*100)/14</f>
        <v>0</v>
      </c>
      <c r="G22" s="76"/>
      <c r="H22" s="75" t="s">
        <v>18</v>
      </c>
      <c r="I22" s="75"/>
      <c r="J22" s="75"/>
      <c r="K22" s="75"/>
      <c r="L22" s="39"/>
      <c r="M22" s="79">
        <f>(H20*100)/14</f>
        <v>0</v>
      </c>
    </row>
    <row r="23" spans="1:13" s="38" customFormat="1" ht="16.5" customHeight="1" x14ac:dyDescent="0.25">
      <c r="B23" s="39" t="s">
        <v>14</v>
      </c>
      <c r="C23" s="39"/>
      <c r="D23" s="39"/>
      <c r="E23" s="79">
        <f>(G20*100)/16</f>
        <v>0</v>
      </c>
      <c r="F23" s="79">
        <f>(G20*100)/14</f>
        <v>0</v>
      </c>
      <c r="G23" s="76"/>
      <c r="H23" s="75" t="s">
        <v>19</v>
      </c>
      <c r="I23" s="75"/>
      <c r="J23" s="75"/>
      <c r="K23" s="75"/>
      <c r="L23" s="39"/>
      <c r="M23" s="79">
        <f>(I20*100)/14</f>
        <v>100</v>
      </c>
    </row>
    <row r="24" spans="1:13" s="38" customFormat="1" ht="16.5" customHeight="1" x14ac:dyDescent="0.25">
      <c r="B24" s="39" t="s">
        <v>15</v>
      </c>
      <c r="C24" s="39"/>
      <c r="D24" s="39"/>
      <c r="E24" s="39"/>
      <c r="F24" s="75"/>
      <c r="G24" s="75"/>
      <c r="H24" s="39" t="s">
        <v>20</v>
      </c>
      <c r="I24" s="39"/>
      <c r="J24" s="75"/>
      <c r="K24" s="39"/>
      <c r="L24" s="39"/>
    </row>
    <row r="25" spans="1:13" s="38" customFormat="1" ht="16.5" customHeight="1" x14ac:dyDescent="0.25">
      <c r="B25" s="39" t="s">
        <v>16</v>
      </c>
      <c r="C25" s="39"/>
      <c r="D25" s="39"/>
      <c r="E25" s="39"/>
      <c r="F25" s="75"/>
      <c r="G25" s="75"/>
      <c r="H25" s="39" t="s">
        <v>23</v>
      </c>
      <c r="I25" s="39"/>
      <c r="J25" s="75"/>
      <c r="K25" s="39"/>
      <c r="L25" s="39"/>
    </row>
    <row r="26" spans="1:13" s="38" customFormat="1" ht="16.5" customHeight="1" x14ac:dyDescent="0.25">
      <c r="B26" s="39" t="s">
        <v>17</v>
      </c>
      <c r="C26" s="39"/>
      <c r="D26" s="39"/>
      <c r="E26" s="39"/>
      <c r="F26" s="75"/>
      <c r="G26" s="75"/>
      <c r="H26" s="39" t="s">
        <v>21</v>
      </c>
      <c r="I26" s="39"/>
      <c r="J26" s="75"/>
      <c r="K26" s="39"/>
      <c r="L26" s="39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601</vt:lpstr>
      <vt:lpstr>602</vt:lpstr>
      <vt:lpstr>603</vt:lpstr>
      <vt:lpstr>604</vt:lpstr>
      <vt:lpstr>605</vt:lpstr>
      <vt:lpstr>606</vt:lpstr>
      <vt:lpstr>607</vt:lpstr>
      <vt:lpstr>608</vt:lpstr>
      <vt:lpstr>609</vt:lpstr>
      <vt:lpstr>610</vt:lpstr>
      <vt:lpstr>611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2019-09-19T04:00:48Z</dcterms:modified>
</cp:coreProperties>
</file>