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20"/>
  </bookViews>
  <sheets>
    <sheet name="401" sheetId="4" r:id="rId1"/>
    <sheet name="402" sheetId="5" r:id="rId2"/>
    <sheet name="403" sheetId="6" r:id="rId3"/>
    <sheet name="404" sheetId="7" r:id="rId4"/>
    <sheet name="405" sheetId="8" r:id="rId5"/>
    <sheet name="406" sheetId="9" r:id="rId6"/>
    <sheet name="407" sheetId="10" r:id="rId7"/>
    <sheet name="408" sheetId="11" r:id="rId8"/>
    <sheet name="409" sheetId="12" r:id="rId9"/>
    <sheet name="410" sheetId="13" r:id="rId10"/>
    <sheet name="411" sheetId="14" r:id="rId11"/>
  </sheets>
  <calcPr calcId="152511"/>
</workbook>
</file>

<file path=xl/calcChain.xml><?xml version="1.0" encoding="utf-8"?>
<calcChain xmlns="http://schemas.openxmlformats.org/spreadsheetml/2006/main">
  <c r="M30" i="13" l="1"/>
  <c r="M29" i="13"/>
  <c r="F30" i="13"/>
  <c r="F29" i="13"/>
  <c r="M34" i="12"/>
  <c r="M33" i="12"/>
  <c r="G34" i="12"/>
  <c r="G33" i="12"/>
  <c r="K24" i="12"/>
  <c r="L24" i="12"/>
  <c r="M24" i="12"/>
  <c r="K25" i="12"/>
  <c r="L25" i="12"/>
  <c r="M25" i="12"/>
  <c r="K26" i="12"/>
  <c r="L26" i="12"/>
  <c r="M26" i="12"/>
  <c r="M38" i="11"/>
  <c r="M37" i="11"/>
  <c r="F38" i="11"/>
  <c r="F37" i="11"/>
  <c r="K21" i="11"/>
  <c r="L21" i="11"/>
  <c r="M21" i="11"/>
  <c r="K22" i="11"/>
  <c r="L22" i="11"/>
  <c r="K23" i="11"/>
  <c r="L23" i="11"/>
  <c r="M23" i="11"/>
  <c r="K24" i="11"/>
  <c r="L24" i="11"/>
  <c r="M24" i="11"/>
  <c r="K25" i="11"/>
  <c r="L25" i="11"/>
  <c r="M25" i="11"/>
  <c r="K26" i="11"/>
  <c r="L26" i="11"/>
  <c r="K27" i="11"/>
  <c r="L27" i="11"/>
  <c r="M27" i="11"/>
  <c r="K28" i="11"/>
  <c r="L28" i="11"/>
  <c r="M28" i="11"/>
  <c r="K29" i="11"/>
  <c r="L29" i="11"/>
  <c r="M29" i="11"/>
  <c r="K30" i="11"/>
  <c r="L30" i="11"/>
  <c r="K31" i="11"/>
  <c r="L31" i="11"/>
  <c r="M31" i="11"/>
  <c r="M33" i="10"/>
  <c r="M32" i="10"/>
  <c r="G33" i="10"/>
  <c r="G32" i="10"/>
  <c r="M32" i="9"/>
  <c r="M31" i="9"/>
  <c r="F32" i="9"/>
  <c r="F31" i="9"/>
  <c r="K9" i="9"/>
  <c r="L9" i="9"/>
  <c r="M9" i="9"/>
  <c r="K10" i="9"/>
  <c r="L10" i="9"/>
  <c r="M10" i="9"/>
  <c r="M41" i="8"/>
  <c r="M40" i="8"/>
  <c r="F41" i="8"/>
  <c r="F40" i="8"/>
  <c r="K9" i="8"/>
  <c r="L9" i="8"/>
  <c r="M9" i="8"/>
  <c r="K30" i="8"/>
  <c r="L30" i="8"/>
  <c r="M30" i="8"/>
  <c r="M43" i="7"/>
  <c r="M42" i="7"/>
  <c r="E43" i="7"/>
  <c r="E42" i="7"/>
  <c r="K31" i="7"/>
  <c r="L31" i="7"/>
  <c r="M31" i="7"/>
  <c r="M51" i="6"/>
  <c r="M50" i="6"/>
  <c r="F51" i="6"/>
  <c r="F50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8" i="5"/>
  <c r="L8" i="5"/>
  <c r="M8" i="5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32" i="5"/>
  <c r="L32" i="5"/>
  <c r="M32" i="5"/>
  <c r="K33" i="5"/>
  <c r="L33" i="5"/>
  <c r="K34" i="5"/>
  <c r="L34" i="5"/>
  <c r="M34" i="5"/>
  <c r="K35" i="5"/>
  <c r="L35" i="5"/>
  <c r="M35" i="5"/>
  <c r="K36" i="5"/>
  <c r="L36" i="5"/>
  <c r="M36" i="5"/>
  <c r="K37" i="5"/>
  <c r="L37" i="5"/>
  <c r="K38" i="5"/>
  <c r="L38" i="5"/>
  <c r="M38" i="5"/>
  <c r="K39" i="5"/>
  <c r="L39" i="5"/>
  <c r="M39" i="5"/>
  <c r="K40" i="5"/>
  <c r="L40" i="5"/>
  <c r="M40" i="5"/>
  <c r="K41" i="5"/>
  <c r="L41" i="5"/>
  <c r="K42" i="5"/>
  <c r="L42" i="5"/>
  <c r="M42" i="5"/>
  <c r="K43" i="5"/>
  <c r="L43" i="5"/>
  <c r="M43" i="5"/>
  <c r="K44" i="5"/>
  <c r="L44" i="5"/>
  <c r="M44" i="5"/>
  <c r="K45" i="5"/>
  <c r="L45" i="5"/>
  <c r="K46" i="5"/>
  <c r="L46" i="5"/>
  <c r="M46" i="5"/>
  <c r="M47" i="4"/>
  <c r="M46" i="4"/>
  <c r="G47" i="4"/>
  <c r="G46" i="4"/>
  <c r="I45" i="4"/>
  <c r="H45" i="4"/>
  <c r="G45" i="4"/>
  <c r="F45" i="4"/>
  <c r="K7" i="4"/>
  <c r="L7" i="4"/>
  <c r="M7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J37" i="14"/>
  <c r="K37" i="14"/>
  <c r="J38" i="14"/>
  <c r="K38" i="14"/>
  <c r="J39" i="14"/>
  <c r="K39" i="14"/>
  <c r="J40" i="14"/>
  <c r="K40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7" i="14"/>
  <c r="K7" i="14"/>
  <c r="J8" i="14"/>
  <c r="K8" i="14"/>
  <c r="J9" i="14"/>
  <c r="K9" i="14"/>
  <c r="J10" i="14"/>
  <c r="K10" i="14"/>
  <c r="J11" i="14"/>
  <c r="K11" i="14"/>
  <c r="J12" i="14"/>
  <c r="K12" i="14"/>
  <c r="M27" i="12"/>
  <c r="M30" i="12"/>
  <c r="M14" i="11"/>
  <c r="M18" i="11"/>
  <c r="M32" i="11"/>
  <c r="M6" i="11"/>
  <c r="M10" i="11"/>
  <c r="M18" i="10"/>
  <c r="M22" i="10"/>
  <c r="M25" i="10"/>
  <c r="M7" i="10"/>
  <c r="M11" i="10"/>
  <c r="M25" i="9"/>
  <c r="M11" i="9"/>
  <c r="M15" i="9"/>
  <c r="M19" i="9"/>
  <c r="M7" i="9"/>
  <c r="M26" i="8"/>
  <c r="M14" i="8"/>
  <c r="M18" i="8"/>
  <c r="M22" i="8"/>
  <c r="M7" i="8"/>
  <c r="L10" i="7"/>
  <c r="L14" i="7"/>
  <c r="L15" i="4"/>
  <c r="L17" i="4"/>
  <c r="L18" i="4"/>
  <c r="L19" i="4"/>
  <c r="L21" i="4"/>
  <c r="L22" i="4"/>
  <c r="L24" i="4"/>
  <c r="L10" i="4"/>
  <c r="L14" i="4"/>
  <c r="K30" i="12"/>
  <c r="L30" i="12"/>
  <c r="K18" i="12"/>
  <c r="L18" i="12"/>
  <c r="K12" i="10"/>
  <c r="L12" i="10"/>
  <c r="K25" i="10"/>
  <c r="L25" i="10"/>
  <c r="K29" i="10"/>
  <c r="L29" i="10"/>
  <c r="K27" i="9"/>
  <c r="L27" i="9"/>
  <c r="K28" i="9"/>
  <c r="M28" i="9"/>
  <c r="L28" i="9"/>
  <c r="K21" i="9"/>
  <c r="L21" i="9"/>
  <c r="K22" i="9"/>
  <c r="M22" i="9"/>
  <c r="L22" i="9"/>
  <c r="K6" i="9"/>
  <c r="L6" i="9"/>
  <c r="K7" i="9"/>
  <c r="L7" i="9"/>
  <c r="K8" i="9"/>
  <c r="L8" i="9"/>
  <c r="K7" i="7"/>
  <c r="M7" i="7"/>
  <c r="K8" i="7"/>
  <c r="L8" i="7"/>
  <c r="K9" i="7"/>
  <c r="M9" i="7"/>
  <c r="K18" i="7"/>
  <c r="M18" i="7"/>
  <c r="K19" i="7"/>
  <c r="M19" i="7"/>
  <c r="K20" i="7"/>
  <c r="L20" i="7"/>
  <c r="K21" i="7"/>
  <c r="M21" i="7"/>
  <c r="K22" i="7"/>
  <c r="M22" i="7"/>
  <c r="K23" i="7"/>
  <c r="M23" i="7"/>
  <c r="K24" i="7"/>
  <c r="L24" i="7"/>
  <c r="K25" i="7"/>
  <c r="M25" i="7"/>
  <c r="K26" i="7"/>
  <c r="M26" i="7"/>
  <c r="K27" i="7"/>
  <c r="M27" i="7"/>
  <c r="K32" i="7"/>
  <c r="L32" i="7"/>
  <c r="K33" i="7"/>
  <c r="M33" i="7"/>
  <c r="K34" i="7"/>
  <c r="L34" i="7"/>
  <c r="K35" i="7"/>
  <c r="M35" i="7"/>
  <c r="K36" i="7"/>
  <c r="M36" i="7"/>
  <c r="K37" i="7"/>
  <c r="M37" i="7"/>
  <c r="K38" i="7"/>
  <c r="L38" i="7"/>
  <c r="K39" i="7"/>
  <c r="M39" i="7"/>
  <c r="K7" i="6"/>
  <c r="L7" i="6"/>
  <c r="K8" i="6"/>
  <c r="M8" i="6"/>
  <c r="K9" i="6"/>
  <c r="M9" i="6"/>
  <c r="K10" i="6"/>
  <c r="M10" i="6"/>
  <c r="K11" i="6"/>
  <c r="L11" i="6"/>
  <c r="K31" i="5"/>
  <c r="L31" i="5"/>
  <c r="K28" i="5"/>
  <c r="L28" i="5"/>
  <c r="K15" i="5"/>
  <c r="L15" i="5"/>
  <c r="K19" i="4"/>
  <c r="M19" i="4"/>
  <c r="K6" i="4"/>
  <c r="M6" i="4"/>
  <c r="K28" i="7"/>
  <c r="L28" i="7"/>
  <c r="K29" i="7"/>
  <c r="M29" i="7"/>
  <c r="K30" i="7"/>
  <c r="M30" i="7"/>
  <c r="I39" i="14"/>
  <c r="I40" i="14"/>
  <c r="I35" i="14"/>
  <c r="I31" i="14"/>
  <c r="I27" i="14"/>
  <c r="I28" i="14"/>
  <c r="I29" i="14"/>
  <c r="I30" i="14"/>
  <c r="I32" i="14"/>
  <c r="I33" i="14"/>
  <c r="I34" i="14"/>
  <c r="I36" i="14"/>
  <c r="I37" i="14"/>
  <c r="I38" i="14"/>
  <c r="K27" i="12"/>
  <c r="L27" i="12"/>
  <c r="K28" i="12"/>
  <c r="L28" i="12"/>
  <c r="K29" i="12"/>
  <c r="M29" i="12"/>
  <c r="L29" i="12"/>
  <c r="K27" i="10"/>
  <c r="M27" i="10"/>
  <c r="L27" i="10"/>
  <c r="K28" i="10"/>
  <c r="L28" i="10"/>
  <c r="K27" i="8"/>
  <c r="M27" i="8"/>
  <c r="K28" i="8"/>
  <c r="M28" i="8"/>
  <c r="K29" i="8"/>
  <c r="L29" i="8"/>
  <c r="K31" i="8"/>
  <c r="M31" i="8"/>
  <c r="K32" i="8"/>
  <c r="L32" i="8"/>
  <c r="K33" i="8"/>
  <c r="M33" i="8"/>
  <c r="K34" i="8"/>
  <c r="L34" i="8"/>
  <c r="K35" i="8"/>
  <c r="L35" i="8"/>
  <c r="K36" i="8"/>
  <c r="L36" i="8"/>
  <c r="K37" i="8"/>
  <c r="M37" i="8"/>
  <c r="K27" i="5"/>
  <c r="L27" i="5"/>
  <c r="K29" i="5"/>
  <c r="L29" i="5"/>
  <c r="K30" i="5"/>
  <c r="L30" i="5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J6" i="14"/>
  <c r="I5" i="14"/>
  <c r="K5" i="14"/>
  <c r="K26" i="13"/>
  <c r="L26" i="13"/>
  <c r="K25" i="13"/>
  <c r="L25" i="13"/>
  <c r="K24" i="13"/>
  <c r="M24" i="13"/>
  <c r="K23" i="13"/>
  <c r="L23" i="13"/>
  <c r="K22" i="13"/>
  <c r="L22" i="13"/>
  <c r="K21" i="13"/>
  <c r="L21" i="13"/>
  <c r="K20" i="13"/>
  <c r="M20" i="13"/>
  <c r="K19" i="13"/>
  <c r="L19" i="13"/>
  <c r="K18" i="13"/>
  <c r="L18" i="13"/>
  <c r="K17" i="13"/>
  <c r="L17" i="13"/>
  <c r="K16" i="13"/>
  <c r="M16" i="13"/>
  <c r="K15" i="13"/>
  <c r="L15" i="13"/>
  <c r="K14" i="13"/>
  <c r="M14" i="13"/>
  <c r="K13" i="13"/>
  <c r="L13" i="13"/>
  <c r="K12" i="13"/>
  <c r="L12" i="13"/>
  <c r="K11" i="13"/>
  <c r="L11" i="13"/>
  <c r="K10" i="13"/>
  <c r="M10" i="13"/>
  <c r="K9" i="13"/>
  <c r="L9" i="13"/>
  <c r="K8" i="13"/>
  <c r="L8" i="13"/>
  <c r="K7" i="13"/>
  <c r="L7" i="13"/>
  <c r="K6" i="13"/>
  <c r="M6" i="13"/>
  <c r="K5" i="13"/>
  <c r="M5" i="13"/>
  <c r="K23" i="12"/>
  <c r="M23" i="12"/>
  <c r="K22" i="12"/>
  <c r="L22" i="12"/>
  <c r="K21" i="12"/>
  <c r="L21" i="12"/>
  <c r="K20" i="12"/>
  <c r="L20" i="12"/>
  <c r="K19" i="12"/>
  <c r="M19" i="12"/>
  <c r="K17" i="12"/>
  <c r="L17" i="12"/>
  <c r="K16" i="12"/>
  <c r="L16" i="12"/>
  <c r="K15" i="12"/>
  <c r="L15" i="12"/>
  <c r="K14" i="12"/>
  <c r="M14" i="12"/>
  <c r="K13" i="12"/>
  <c r="L13" i="12"/>
  <c r="K12" i="12"/>
  <c r="M12" i="12"/>
  <c r="K11" i="12"/>
  <c r="L11" i="12"/>
  <c r="K10" i="12"/>
  <c r="L10" i="12"/>
  <c r="K9" i="12"/>
  <c r="L9" i="12"/>
  <c r="K8" i="12"/>
  <c r="M8" i="12"/>
  <c r="K7" i="12"/>
  <c r="L7" i="12"/>
  <c r="K6" i="12"/>
  <c r="L6" i="12"/>
  <c r="K5" i="12"/>
  <c r="M5" i="12"/>
  <c r="K34" i="11"/>
  <c r="M34" i="11"/>
  <c r="L34" i="11"/>
  <c r="K33" i="11"/>
  <c r="L33" i="11"/>
  <c r="K32" i="11"/>
  <c r="L32" i="11"/>
  <c r="K20" i="11"/>
  <c r="M20" i="11"/>
  <c r="L20" i="11"/>
  <c r="K19" i="11"/>
  <c r="L19" i="11"/>
  <c r="K18" i="11"/>
  <c r="L18" i="11"/>
  <c r="K17" i="11"/>
  <c r="L17" i="11"/>
  <c r="K16" i="11"/>
  <c r="M16" i="11"/>
  <c r="L16" i="11"/>
  <c r="K15" i="11"/>
  <c r="L15" i="11"/>
  <c r="K14" i="11"/>
  <c r="L14" i="11"/>
  <c r="K13" i="11"/>
  <c r="L13" i="11"/>
  <c r="K12" i="11"/>
  <c r="M12" i="11"/>
  <c r="L12" i="11"/>
  <c r="K11" i="11"/>
  <c r="L11" i="11"/>
  <c r="K10" i="11"/>
  <c r="L10" i="11"/>
  <c r="K9" i="11"/>
  <c r="L9" i="11"/>
  <c r="K8" i="11"/>
  <c r="M8" i="11"/>
  <c r="L8" i="11"/>
  <c r="K7" i="11"/>
  <c r="L7" i="11"/>
  <c r="K6" i="11"/>
  <c r="K5" i="11"/>
  <c r="M5" i="11"/>
  <c r="K26" i="10"/>
  <c r="L26" i="10"/>
  <c r="K24" i="10"/>
  <c r="M24" i="10"/>
  <c r="L24" i="10"/>
  <c r="K23" i="10"/>
  <c r="L23" i="10"/>
  <c r="K22" i="10"/>
  <c r="L22" i="10"/>
  <c r="K21" i="10"/>
  <c r="L21" i="10"/>
  <c r="K20" i="10"/>
  <c r="M20" i="10"/>
  <c r="L20" i="10"/>
  <c r="K19" i="10"/>
  <c r="L19" i="10"/>
  <c r="K18" i="10"/>
  <c r="L18" i="10"/>
  <c r="K17" i="10"/>
  <c r="L17" i="10"/>
  <c r="K16" i="10"/>
  <c r="M16" i="10"/>
  <c r="L16" i="10"/>
  <c r="K15" i="10"/>
  <c r="L15" i="10"/>
  <c r="K14" i="10"/>
  <c r="M14" i="10"/>
  <c r="L14" i="10"/>
  <c r="K13" i="10"/>
  <c r="L13" i="10"/>
  <c r="K11" i="10"/>
  <c r="L11" i="10"/>
  <c r="K10" i="10"/>
  <c r="L10" i="10"/>
  <c r="K9" i="10"/>
  <c r="M9" i="10"/>
  <c r="L9" i="10"/>
  <c r="K8" i="10"/>
  <c r="L8" i="10"/>
  <c r="K7" i="10"/>
  <c r="L7" i="10"/>
  <c r="K6" i="10"/>
  <c r="L6" i="10"/>
  <c r="K5" i="10"/>
  <c r="M5" i="10"/>
  <c r="K26" i="9"/>
  <c r="L26" i="9"/>
  <c r="K25" i="9"/>
  <c r="L25" i="9"/>
  <c r="K24" i="9"/>
  <c r="L24" i="9"/>
  <c r="K23" i="9"/>
  <c r="M23" i="9"/>
  <c r="L23" i="9"/>
  <c r="K20" i="9"/>
  <c r="L20" i="9"/>
  <c r="K19" i="9"/>
  <c r="L19" i="9"/>
  <c r="K18" i="9"/>
  <c r="L18" i="9"/>
  <c r="K17" i="9"/>
  <c r="M17" i="9"/>
  <c r="L17" i="9"/>
  <c r="K16" i="9"/>
  <c r="L16" i="9"/>
  <c r="K15" i="9"/>
  <c r="L15" i="9"/>
  <c r="K14" i="9"/>
  <c r="L14" i="9"/>
  <c r="K13" i="9"/>
  <c r="M13" i="9"/>
  <c r="L13" i="9"/>
  <c r="K12" i="9"/>
  <c r="L12" i="9"/>
  <c r="K11" i="9"/>
  <c r="L11" i="9"/>
  <c r="K5" i="9"/>
  <c r="K26" i="8"/>
  <c r="L26" i="8"/>
  <c r="K25" i="8"/>
  <c r="L25" i="8"/>
  <c r="K24" i="8"/>
  <c r="M24" i="8"/>
  <c r="L24" i="8"/>
  <c r="K23" i="8"/>
  <c r="M23" i="8"/>
  <c r="K22" i="8"/>
  <c r="L22" i="8"/>
  <c r="K21" i="8"/>
  <c r="M21" i="8"/>
  <c r="K20" i="8"/>
  <c r="M20" i="8"/>
  <c r="L20" i="8"/>
  <c r="K19" i="8"/>
  <c r="L19" i="8"/>
  <c r="K18" i="8"/>
  <c r="L18" i="8"/>
  <c r="K17" i="8"/>
  <c r="M17" i="8"/>
  <c r="K16" i="8"/>
  <c r="M16" i="8"/>
  <c r="L16" i="8"/>
  <c r="K15" i="8"/>
  <c r="M15" i="8"/>
  <c r="K14" i="8"/>
  <c r="L14" i="8"/>
  <c r="K13" i="8"/>
  <c r="M13" i="8"/>
  <c r="K12" i="8"/>
  <c r="M12" i="8"/>
  <c r="L12" i="8"/>
  <c r="K11" i="8"/>
  <c r="L11" i="8"/>
  <c r="K10" i="8"/>
  <c r="L10" i="8"/>
  <c r="M10" i="8"/>
  <c r="K8" i="8"/>
  <c r="M8" i="8"/>
  <c r="K7" i="8"/>
  <c r="L7" i="8"/>
  <c r="K6" i="8"/>
  <c r="L6" i="8"/>
  <c r="K5" i="8"/>
  <c r="K17" i="7"/>
  <c r="M17" i="7"/>
  <c r="K16" i="7"/>
  <c r="L16" i="7"/>
  <c r="M16" i="7"/>
  <c r="K15" i="7"/>
  <c r="M15" i="7"/>
  <c r="K14" i="7"/>
  <c r="M14" i="7"/>
  <c r="K13" i="7"/>
  <c r="M13" i="7"/>
  <c r="K12" i="7"/>
  <c r="L12" i="7"/>
  <c r="M12" i="7"/>
  <c r="K11" i="7"/>
  <c r="M11" i="7"/>
  <c r="K10" i="7"/>
  <c r="M10" i="7"/>
  <c r="K6" i="7"/>
  <c r="M6" i="7"/>
  <c r="K5" i="7"/>
  <c r="M5" i="7"/>
  <c r="K6" i="6"/>
  <c r="M6" i="6"/>
  <c r="K5" i="6"/>
  <c r="M5" i="6"/>
  <c r="K26" i="5"/>
  <c r="L26" i="5"/>
  <c r="K25" i="5"/>
  <c r="L25" i="5"/>
  <c r="K24" i="5"/>
  <c r="L24" i="5"/>
  <c r="K23" i="5"/>
  <c r="L23" i="5"/>
  <c r="K22" i="5"/>
  <c r="L22" i="5"/>
  <c r="K21" i="5"/>
  <c r="L21" i="5"/>
  <c r="K20" i="5"/>
  <c r="L20" i="5"/>
  <c r="K19" i="5"/>
  <c r="L19" i="5"/>
  <c r="K18" i="5"/>
  <c r="L18" i="5"/>
  <c r="K17" i="5"/>
  <c r="L17" i="5"/>
  <c r="K16" i="5"/>
  <c r="L16" i="5"/>
  <c r="K14" i="5"/>
  <c r="L14" i="5"/>
  <c r="K7" i="5"/>
  <c r="L7" i="5"/>
  <c r="K6" i="5"/>
  <c r="L6" i="5"/>
  <c r="K5" i="5"/>
  <c r="K24" i="4"/>
  <c r="M24" i="4"/>
  <c r="K11" i="4"/>
  <c r="M11" i="4"/>
  <c r="K15" i="4"/>
  <c r="M15" i="4"/>
  <c r="K23" i="4"/>
  <c r="M23" i="4"/>
  <c r="K22" i="4"/>
  <c r="M22" i="4"/>
  <c r="K20" i="4"/>
  <c r="M20" i="4"/>
  <c r="K18" i="4"/>
  <c r="M18" i="4"/>
  <c r="K16" i="4"/>
  <c r="M16" i="4"/>
  <c r="K14" i="4"/>
  <c r="M14" i="4"/>
  <c r="K12" i="4"/>
  <c r="M12" i="4"/>
  <c r="K10" i="4"/>
  <c r="M10" i="4"/>
  <c r="K8" i="4"/>
  <c r="M8" i="4"/>
  <c r="K9" i="4"/>
  <c r="M9" i="4"/>
  <c r="K21" i="4"/>
  <c r="M21" i="4"/>
  <c r="K13" i="4"/>
  <c r="M13" i="4"/>
  <c r="K17" i="4"/>
  <c r="M17" i="4"/>
  <c r="K5" i="4"/>
  <c r="M5" i="4"/>
  <c r="K6" i="14"/>
  <c r="J5" i="14"/>
  <c r="L5" i="9"/>
  <c r="L5" i="5"/>
  <c r="L5" i="8"/>
  <c r="M5" i="8"/>
  <c r="M5" i="9"/>
  <c r="L5" i="4"/>
  <c r="L5" i="7"/>
  <c r="M7" i="5"/>
  <c r="M6" i="5"/>
  <c r="M26" i="5"/>
  <c r="M25" i="5"/>
  <c r="M24" i="5"/>
  <c r="M23" i="5"/>
  <c r="M22" i="5"/>
  <c r="M21" i="5"/>
  <c r="M20" i="5"/>
  <c r="M19" i="5"/>
  <c r="M18" i="5"/>
  <c r="M17" i="5"/>
  <c r="M16" i="5"/>
  <c r="M14" i="5"/>
  <c r="M30" i="5"/>
  <c r="M28" i="5"/>
  <c r="L5" i="13"/>
  <c r="M11" i="13"/>
  <c r="M7" i="13"/>
  <c r="M23" i="13"/>
  <c r="M19" i="13"/>
  <c r="M15" i="13"/>
  <c r="M13" i="12"/>
  <c r="M9" i="12"/>
  <c r="M22" i="12"/>
  <c r="M18" i="12"/>
  <c r="M15" i="12"/>
  <c r="M28" i="12"/>
  <c r="M13" i="11"/>
  <c r="M11" i="11"/>
  <c r="M9" i="11"/>
  <c r="M7" i="11"/>
  <c r="M33" i="11"/>
  <c r="M19" i="11"/>
  <c r="M17" i="11"/>
  <c r="M15" i="11"/>
  <c r="L6" i="11"/>
  <c r="M13" i="10"/>
  <c r="M12" i="10"/>
  <c r="M10" i="10"/>
  <c r="M8" i="10"/>
  <c r="M6" i="10"/>
  <c r="M29" i="10"/>
  <c r="M28" i="10"/>
  <c r="M26" i="10"/>
  <c r="M23" i="10"/>
  <c r="M21" i="10"/>
  <c r="M19" i="10"/>
  <c r="M17" i="10"/>
  <c r="M15" i="10"/>
  <c r="L5" i="10"/>
  <c r="I30" i="10"/>
  <c r="M8" i="9"/>
  <c r="M6" i="9"/>
  <c r="M21" i="9"/>
  <c r="M20" i="9"/>
  <c r="M18" i="9"/>
  <c r="M16" i="9"/>
  <c r="M14" i="9"/>
  <c r="M12" i="9"/>
  <c r="M27" i="9"/>
  <c r="M26" i="9"/>
  <c r="M24" i="9"/>
  <c r="M6" i="8"/>
  <c r="M19" i="8"/>
  <c r="M11" i="8"/>
  <c r="M25" i="8"/>
  <c r="M34" i="8"/>
  <c r="L8" i="8"/>
  <c r="L21" i="8"/>
  <c r="L17" i="8"/>
  <c r="L15" i="8"/>
  <c r="L13" i="8"/>
  <c r="L23" i="8"/>
  <c r="L15" i="7"/>
  <c r="L13" i="7"/>
  <c r="L11" i="7"/>
  <c r="L9" i="7"/>
  <c r="L6" i="7"/>
  <c r="L29" i="7"/>
  <c r="L25" i="7"/>
  <c r="L21" i="7"/>
  <c r="L17" i="7"/>
  <c r="L37" i="7"/>
  <c r="L33" i="7"/>
  <c r="L8" i="6"/>
  <c r="M27" i="5"/>
  <c r="M29" i="5"/>
  <c r="M31" i="5"/>
  <c r="M15" i="5"/>
  <c r="M5" i="5"/>
  <c r="L13" i="4"/>
  <c r="L12" i="4"/>
  <c r="L11" i="4"/>
  <c r="L9" i="4"/>
  <c r="L8" i="4"/>
  <c r="L6" i="4"/>
  <c r="L23" i="4"/>
  <c r="L20" i="4"/>
  <c r="L16" i="4"/>
  <c r="G30" i="10"/>
  <c r="F30" i="10"/>
  <c r="M12" i="13"/>
  <c r="M8" i="13"/>
  <c r="M26" i="13"/>
  <c r="M22" i="13"/>
  <c r="M18" i="13"/>
  <c r="M17" i="13"/>
  <c r="M21" i="13"/>
  <c r="M25" i="13"/>
  <c r="M9" i="13"/>
  <c r="M13" i="13"/>
  <c r="L6" i="13"/>
  <c r="L10" i="13"/>
  <c r="L14" i="13"/>
  <c r="L16" i="13"/>
  <c r="L20" i="13"/>
  <c r="L24" i="13"/>
  <c r="M10" i="12"/>
  <c r="M7" i="12"/>
  <c r="M21" i="12"/>
  <c r="M16" i="12"/>
  <c r="L5" i="12"/>
  <c r="M17" i="12"/>
  <c r="M20" i="12"/>
  <c r="M6" i="12"/>
  <c r="M11" i="12"/>
  <c r="L8" i="12"/>
  <c r="L12" i="12"/>
  <c r="L14" i="12"/>
  <c r="L19" i="12"/>
  <c r="L23" i="12"/>
  <c r="L5" i="11"/>
  <c r="G35" i="11"/>
  <c r="M30" i="11"/>
  <c r="M26" i="11"/>
  <c r="M22" i="11"/>
  <c r="I35" i="11"/>
  <c r="F35" i="11"/>
  <c r="H30" i="10"/>
  <c r="I29" i="9"/>
  <c r="H29" i="9"/>
  <c r="G29" i="9"/>
  <c r="F29" i="9"/>
  <c r="M29" i="8"/>
  <c r="L31" i="8"/>
  <c r="M35" i="8"/>
  <c r="L28" i="8"/>
  <c r="M32" i="8"/>
  <c r="M36" i="8"/>
  <c r="L37" i="8"/>
  <c r="L33" i="8"/>
  <c r="L27" i="8"/>
  <c r="H38" i="8"/>
  <c r="F38" i="8"/>
  <c r="L30" i="7"/>
  <c r="L26" i="7"/>
  <c r="L22" i="7"/>
  <c r="L18" i="7"/>
  <c r="F40" i="7"/>
  <c r="M32" i="7"/>
  <c r="L36" i="7"/>
  <c r="L35" i="7"/>
  <c r="L39" i="7"/>
  <c r="L19" i="7"/>
  <c r="L23" i="7"/>
  <c r="L27" i="7"/>
  <c r="L7" i="7"/>
  <c r="M28" i="7"/>
  <c r="M38" i="7"/>
  <c r="M34" i="7"/>
  <c r="M24" i="7"/>
  <c r="M20" i="7"/>
  <c r="M8" i="7"/>
  <c r="G40" i="7"/>
  <c r="L9" i="6"/>
  <c r="L6" i="6"/>
  <c r="L10" i="6"/>
  <c r="L5" i="6"/>
  <c r="M11" i="6"/>
  <c r="M7" i="6"/>
  <c r="M45" i="5"/>
  <c r="M41" i="5"/>
  <c r="M37" i="5"/>
  <c r="M33" i="5"/>
  <c r="G47" i="5"/>
  <c r="G50" i="5"/>
  <c r="F47" i="5"/>
  <c r="G49" i="5"/>
  <c r="H47" i="5"/>
  <c r="M49" i="5"/>
  <c r="I47" i="5"/>
  <c r="M50" i="5"/>
  <c r="I27" i="13"/>
  <c r="G27" i="13"/>
  <c r="H27" i="13"/>
  <c r="F27" i="13"/>
  <c r="I31" i="12"/>
  <c r="H31" i="12"/>
  <c r="G31" i="12"/>
  <c r="F31" i="12"/>
  <c r="H35" i="11"/>
  <c r="G38" i="8"/>
  <c r="I38" i="8"/>
  <c r="H40" i="7"/>
  <c r="I40" i="7"/>
  <c r="G48" i="6"/>
  <c r="I48" i="6"/>
  <c r="F48" i="6"/>
  <c r="H48" i="6"/>
</calcChain>
</file>

<file path=xl/sharedStrings.xml><?xml version="1.0" encoding="utf-8"?>
<sst xmlns="http://schemas.openxmlformats.org/spreadsheetml/2006/main" count="1307" uniqueCount="707">
  <si>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</si>
  <si>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</si>
  <si>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</si>
  <si>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</si>
  <si>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</si>
  <si>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</si>
  <si>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</si>
  <si>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</si>
  <si>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</si>
  <si>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</si>
  <si>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</si>
  <si>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</si>
  <si>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</si>
  <si>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</si>
  <si>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</si>
  <si>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</si>
  <si>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</si>
  <si>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</si>
  <si>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</si>
  <si>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</si>
  <si>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</si>
  <si>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</si>
  <si>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>(นายเทพรังสรรค์  สุวรรณโท)</t>
  </si>
  <si>
    <t>ระดับชันมัธยมศึกษาปีที่ 4/11  ปีการศึกษา 2561</t>
  </si>
  <si>
    <t>ดีเยี่ยม คิดเป็นร้อยละ</t>
  </si>
  <si>
    <t>ระดับชันมัธยมศึกษาปีที่ 4/1  ปีการศึกษา 2562</t>
  </si>
  <si>
    <t>ระดับชันมัธยมศึกษาปีที่ 4/2  ปีการศึกษา 2562</t>
  </si>
  <si>
    <t>ระดับชันมัธยมศึกษาปีที่ 4/3  ปีการศึกษา 2562</t>
  </si>
  <si>
    <t>ระดับชันมัธยมศึกษาปีที่ 4/6  ปีการศึกษา 2562</t>
  </si>
  <si>
    <t>ระดับชันมัธยมศึกษาปีที่ 4/7  ปีการศึกษา 2562</t>
  </si>
  <si>
    <t>ระดับชันมัธยมศึกษาปีที่ 4/8  ปีการศึกษา 2562</t>
  </si>
  <si>
    <t>ระดับชันมัธยมศึกษาปีที่ 4/9  ปีการศึกษา 2562</t>
  </si>
  <si>
    <t>ระดับชันมัธยมศึกษาปีที่ 4/10 (ER)  ปีการศึกษา 2562</t>
  </si>
  <si>
    <t>นาย</t>
  </si>
  <si>
    <t>รัฐศาสตร์</t>
  </si>
  <si>
    <t>คงกระพันธ์</t>
  </si>
  <si>
    <t>วุฒินันท์</t>
  </si>
  <si>
    <t>พรมแก้ว</t>
  </si>
  <si>
    <t>15228</t>
  </si>
  <si>
    <t>พงศธร</t>
  </si>
  <si>
    <t>มูลสติ</t>
  </si>
  <si>
    <t>15229</t>
  </si>
  <si>
    <t>ภาคภูมิ</t>
  </si>
  <si>
    <t>พิงไธสง</t>
  </si>
  <si>
    <t>15230</t>
  </si>
  <si>
    <t>วิษณุ</t>
  </si>
  <si>
    <t>แนวดี</t>
  </si>
  <si>
    <t>นางสาว</t>
  </si>
  <si>
    <t>เกวลิน</t>
  </si>
  <si>
    <t>พรดี</t>
  </si>
  <si>
    <t>เกศมณี</t>
  </si>
  <si>
    <t>วงค์หล้า</t>
  </si>
  <si>
    <t>จิราพรรณ</t>
  </si>
  <si>
    <t>มโน</t>
  </si>
  <si>
    <t>ญารินดา</t>
  </si>
  <si>
    <t>ยิ่งงาม</t>
  </si>
  <si>
    <t>ฐิติวรดา</t>
  </si>
  <si>
    <t>โซ่พลงาม</t>
  </si>
  <si>
    <t>ณัฐรีญา</t>
  </si>
  <si>
    <t>เป๋าสูงเนิน</t>
  </si>
  <si>
    <t>ทัศนวรรณ</t>
  </si>
  <si>
    <t>สุวรรณธาดา</t>
  </si>
  <si>
    <t>ปนัดดา</t>
  </si>
  <si>
    <t>ผลาผล</t>
  </si>
  <si>
    <t>ปรีญานุช</t>
  </si>
  <si>
    <t>ศรีธร</t>
  </si>
  <si>
    <t>ภัสฎาภรณ์</t>
  </si>
  <si>
    <t>ลาน้ำคำ</t>
  </si>
  <si>
    <t>มุฑิตา</t>
  </si>
  <si>
    <t>พันธ์หนองหว้า</t>
  </si>
  <si>
    <t>เยาวพา</t>
  </si>
  <si>
    <t>ศุภศร</t>
  </si>
  <si>
    <t>ละอองดาว</t>
  </si>
  <si>
    <t>มีจันทร์</t>
  </si>
  <si>
    <t>ศิริญญา</t>
  </si>
  <si>
    <t>แป้นพุดซา</t>
  </si>
  <si>
    <t>ศุภาวัลย์</t>
  </si>
  <si>
    <t>ขาวสระคู</t>
  </si>
  <si>
    <t>สิริรัตน์</t>
  </si>
  <si>
    <t>เห็นสม</t>
  </si>
  <si>
    <t>หรรษลักษณ์</t>
  </si>
  <si>
    <t>รัฐมั่น</t>
  </si>
  <si>
    <t>ธราทิพย์</t>
  </si>
  <si>
    <t>สิมมาลา</t>
  </si>
  <si>
    <t>ศุภกานต์</t>
  </si>
  <si>
    <t>คุณรักษ์</t>
  </si>
  <si>
    <t>ปฐมาวดี</t>
  </si>
  <si>
    <t>สมภูงา</t>
  </si>
  <si>
    <t>อารยา</t>
  </si>
  <si>
    <t>เศรษโฐ</t>
  </si>
  <si>
    <t>สุริยาพร</t>
  </si>
  <si>
    <t>ศรีตังโหมง</t>
  </si>
  <si>
    <t>กรกนก</t>
  </si>
  <si>
    <t>ศานติภิรมย์</t>
  </si>
  <si>
    <t>ธิดารัตน์</t>
  </si>
  <si>
    <t>แกมแก้ว</t>
  </si>
  <si>
    <t>จุฑาทิพย์</t>
  </si>
  <si>
    <t>โคตะขุน</t>
  </si>
  <si>
    <t>กวินธิดา</t>
  </si>
  <si>
    <t>ทองพา</t>
  </si>
  <si>
    <t>กัญญารัตน์</t>
  </si>
  <si>
    <t>แจ้งใจดี</t>
  </si>
  <si>
    <t>ญาดาวดี</t>
  </si>
  <si>
    <t>เพชรโรจน์</t>
  </si>
  <si>
    <t>ฑิตยา</t>
  </si>
  <si>
    <t>ปากฎรัตน์</t>
  </si>
  <si>
    <t>ณิชารัตน์</t>
  </si>
  <si>
    <t>แสงทอง</t>
  </si>
  <si>
    <t>นพมาศ</t>
  </si>
  <si>
    <t>แพงภูงา</t>
  </si>
  <si>
    <t>นามวงษา</t>
  </si>
  <si>
    <t>รุ่งฤดี</t>
  </si>
  <si>
    <t>แก้วกันยา</t>
  </si>
  <si>
    <t>ศิริลักษณ์</t>
  </si>
  <si>
    <t>รัตนสังข์</t>
  </si>
  <si>
    <t>อัมพวรรณ</t>
  </si>
  <si>
    <t>อินแตง</t>
  </si>
  <si>
    <t>อ่อนสองชั้น</t>
  </si>
  <si>
    <t>สมศิล</t>
  </si>
  <si>
    <t>แสงอรุณ</t>
  </si>
  <si>
    <t>โกเบต</t>
  </si>
  <si>
    <t>ดอนสระคู</t>
  </si>
  <si>
    <t>ฐิรวัฒน์</t>
  </si>
  <si>
    <t>จิตรกล้า</t>
  </si>
  <si>
    <t>ดนุศิลป์</t>
  </si>
  <si>
    <t>บุญคำ</t>
  </si>
  <si>
    <t>ธัญวุฒิ</t>
  </si>
  <si>
    <t>ทองทิพย์</t>
  </si>
  <si>
    <t>พิชตะวัน</t>
  </si>
  <si>
    <t>พันธ์สำโรง</t>
  </si>
  <si>
    <t>เรืองศักดิ์</t>
  </si>
  <si>
    <t>ศรีบุญเมือง</t>
  </si>
  <si>
    <t>สุวิทย์</t>
  </si>
  <si>
    <t>เหลือมหล่อ</t>
  </si>
  <si>
    <t>ชลชาติ</t>
  </si>
  <si>
    <t>สาเสาร์</t>
  </si>
  <si>
    <t>วรพันธ์</t>
  </si>
  <si>
    <t>วงศ์มังกร</t>
  </si>
  <si>
    <t>อภิวัฒน์</t>
  </si>
  <si>
    <t>เลขนอก</t>
  </si>
  <si>
    <t>เทพทัต</t>
  </si>
  <si>
    <t>หนองนก</t>
  </si>
  <si>
    <t>นพรัตน์</t>
  </si>
  <si>
    <t>คนเพียร</t>
  </si>
  <si>
    <t>ศรนรินทร์</t>
  </si>
  <si>
    <t>ธรรวิเศษ</t>
  </si>
  <si>
    <t>ภารวี</t>
  </si>
  <si>
    <t>ภูตาเลิศ</t>
  </si>
  <si>
    <t>จิราพร</t>
  </si>
  <si>
    <t>โมคภา</t>
  </si>
  <si>
    <t>ชลธิชา</t>
  </si>
  <si>
    <t>จันทรรัตนคีรี</t>
  </si>
  <si>
    <t>นฤมล</t>
  </si>
  <si>
    <t>ศรีกุหลาบ</t>
  </si>
  <si>
    <t>อรกนก</t>
  </si>
  <si>
    <t>เบ้าทอง</t>
  </si>
  <si>
    <t>ชลดา</t>
  </si>
  <si>
    <t>วังจ่อ</t>
  </si>
  <si>
    <t>นันทนา</t>
  </si>
  <si>
    <t>นันเสนา</t>
  </si>
  <si>
    <t>ปภัสสร</t>
  </si>
  <si>
    <t>สุวรรณศรี</t>
  </si>
  <si>
    <t>ประภัสรา</t>
  </si>
  <si>
    <t>หอมจำปา</t>
  </si>
  <si>
    <t>พลอยชมภู</t>
  </si>
  <si>
    <t>สองคำแสง</t>
  </si>
  <si>
    <t>ภัคจิรา</t>
  </si>
  <si>
    <t>สิงห์นันท์</t>
  </si>
  <si>
    <t>มัณทิตา</t>
  </si>
  <si>
    <t>แก้วกุลปัญญา</t>
  </si>
  <si>
    <t>สิริวิมล</t>
  </si>
  <si>
    <t>เวียงคำ</t>
  </si>
  <si>
    <t>สุวนันท์</t>
  </si>
  <si>
    <t>สอนน้ำคำ</t>
  </si>
  <si>
    <t>วัชรินทร์</t>
  </si>
  <si>
    <t>มาตย์สำโรง</t>
  </si>
  <si>
    <t>เพียงพร</t>
  </si>
  <si>
    <t>พูลภูงา</t>
  </si>
  <si>
    <t>ลลิตา</t>
  </si>
  <si>
    <t>วิจิตขะจี</t>
  </si>
  <si>
    <t>ปรักเจริญ</t>
  </si>
  <si>
    <t>แก้วตา</t>
  </si>
  <si>
    <t>เศษโถ</t>
  </si>
  <si>
    <t>คณิศร</t>
  </si>
  <si>
    <t>คำบุคดี</t>
  </si>
  <si>
    <t>เจนจิรา</t>
  </si>
  <si>
    <t>สหุนันท์</t>
  </si>
  <si>
    <t>ศิริพร</t>
  </si>
  <si>
    <t>ทุมพร</t>
  </si>
  <si>
    <t>อนันตยา</t>
  </si>
  <si>
    <t>เปราะสง่า</t>
  </si>
  <si>
    <t>พุฒิพงษ์</t>
  </si>
  <si>
    <t>สีสิลา</t>
  </si>
  <si>
    <t>ชัยณรงค์</t>
  </si>
  <si>
    <t>แสงรุ่งเรือง</t>
  </si>
  <si>
    <t>นราธร</t>
  </si>
  <si>
    <t>เขียวสระคู</t>
  </si>
  <si>
    <t>อภิชญา</t>
  </si>
  <si>
    <t>ใต้ละหัน</t>
  </si>
  <si>
    <t>จักรธร</t>
  </si>
  <si>
    <t>คำหินกอง</t>
  </si>
  <si>
    <t>ณัฐพงษ์</t>
  </si>
  <si>
    <t>ดอกพุด</t>
  </si>
  <si>
    <t>ภานุวัตร</t>
  </si>
  <si>
    <t>มูลรัตน์</t>
  </si>
  <si>
    <t>อิทธิพล</t>
  </si>
  <si>
    <t>เมืองหนองหว้า</t>
  </si>
  <si>
    <t>ณัฏฐิอัครา</t>
  </si>
  <si>
    <t>จิรทวิชัยเจริญ</t>
  </si>
  <si>
    <t>ภานุพงษ์</t>
  </si>
  <si>
    <t>มณีขัตย์</t>
  </si>
  <si>
    <t>ภานุวัฒน์</t>
  </si>
  <si>
    <t>แสวง</t>
  </si>
  <si>
    <t>วรรณะ</t>
  </si>
  <si>
    <t>ดิษฐวิเศษ</t>
  </si>
  <si>
    <t>คมสัน</t>
  </si>
  <si>
    <t>มีหินกอง</t>
  </si>
  <si>
    <t>ณัฐวุฒิ</t>
  </si>
  <si>
    <t>สิทธิปัญญา</t>
  </si>
  <si>
    <t>ภูเบศร์</t>
  </si>
  <si>
    <t>เชียงภูงา</t>
  </si>
  <si>
    <t>ภูษิต</t>
  </si>
  <si>
    <t>พิมพ์หนองหว้า</t>
  </si>
  <si>
    <t>ศุภกฤต</t>
  </si>
  <si>
    <t>ศรีภา</t>
  </si>
  <si>
    <t>อรรถกร</t>
  </si>
  <si>
    <t>แบ่งรัมย์</t>
  </si>
  <si>
    <t>ธีระวัฒน์</t>
  </si>
  <si>
    <t>นาคะวงศ์</t>
  </si>
  <si>
    <t>พงษ์พิชญา</t>
  </si>
  <si>
    <t>ภาษี</t>
  </si>
  <si>
    <t>15248</t>
  </si>
  <si>
    <t>กิตติโชค</t>
  </si>
  <si>
    <t>โสมูล</t>
  </si>
  <si>
    <t>15249</t>
  </si>
  <si>
    <t>คมกริช</t>
  </si>
  <si>
    <t>พิศเพ็ง</t>
  </si>
  <si>
    <t>15250</t>
  </si>
  <si>
    <t>ชัยนิติ</t>
  </si>
  <si>
    <t>รัตนสมัย</t>
  </si>
  <si>
    <t>15251</t>
  </si>
  <si>
    <t>ณัฐดนัย</t>
  </si>
  <si>
    <t>พุ่มพา</t>
  </si>
  <si>
    <t>15252</t>
  </si>
  <si>
    <t>คานเพชร</t>
  </si>
  <si>
    <t>15253</t>
  </si>
  <si>
    <t>น้อยห้างหว้า</t>
  </si>
  <si>
    <t>15254</t>
  </si>
  <si>
    <t>ธนเดช</t>
  </si>
  <si>
    <t>ศรีคำภา</t>
  </si>
  <si>
    <t>15255</t>
  </si>
  <si>
    <t>ธนพนธ์</t>
  </si>
  <si>
    <t>พิมพ์มหาศิริ</t>
  </si>
  <si>
    <t>15256</t>
  </si>
  <si>
    <t>ธารทอง</t>
  </si>
  <si>
    <t>เดชกุญชร</t>
  </si>
  <si>
    <t>15257</t>
  </si>
  <si>
    <t>ธีรพงศ์</t>
  </si>
  <si>
    <t>พรหมวิเชียร</t>
  </si>
  <si>
    <t>15258</t>
  </si>
  <si>
    <t>นัทธพงศ์</t>
  </si>
  <si>
    <t>สารีบุตร</t>
  </si>
  <si>
    <t>นันทวัฒน์</t>
  </si>
  <si>
    <t>ภาสองชั้น</t>
  </si>
  <si>
    <t>นิมิตภัทรพล</t>
  </si>
  <si>
    <t>คุตนาม</t>
  </si>
  <si>
    <t>พีรภัทร</t>
  </si>
  <si>
    <t>สอนคำดี</t>
  </si>
  <si>
    <t>ภาสกร</t>
  </si>
  <si>
    <t>สีนิล</t>
  </si>
  <si>
    <t>รัตนศักดิ์</t>
  </si>
  <si>
    <t>สุทธใจดี</t>
  </si>
  <si>
    <t>สรายุทธ</t>
  </si>
  <si>
    <t>พึ่งตาแสง</t>
  </si>
  <si>
    <t>อติชาติ</t>
  </si>
  <si>
    <t>โครตสุวรรณ</t>
  </si>
  <si>
    <t>อำนาจ</t>
  </si>
  <si>
    <t>สองวงศ์</t>
  </si>
  <si>
    <t>เอกชัย</t>
  </si>
  <si>
    <t>วิชัย</t>
  </si>
  <si>
    <t>เขมรินทร์</t>
  </si>
  <si>
    <t>สาระชาติ</t>
  </si>
  <si>
    <t>ญาดา</t>
  </si>
  <si>
    <t>โครตบุปผา</t>
  </si>
  <si>
    <t>สุกัญญา</t>
  </si>
  <si>
    <t>พุทธกุล</t>
  </si>
  <si>
    <t>สุนิสา</t>
  </si>
  <si>
    <t>วรลักษณ์</t>
  </si>
  <si>
    <t>พัชรพร</t>
  </si>
  <si>
    <t>อภัยลุน</t>
  </si>
  <si>
    <t>ครีมา</t>
  </si>
  <si>
    <t>จันทร์ชรา</t>
  </si>
  <si>
    <t>สุภาพร</t>
  </si>
  <si>
    <t>ค้ำชู</t>
  </si>
  <si>
    <t>ไตรภพ</t>
  </si>
  <si>
    <t>ทุมจาร</t>
  </si>
  <si>
    <t>ธรรมนูญ</t>
  </si>
  <si>
    <t>สาระพันธ์</t>
  </si>
  <si>
    <t>นันทวัฒน์ชัย</t>
  </si>
  <si>
    <t>สัจจา</t>
  </si>
  <si>
    <t>ภูมิภัทร</t>
  </si>
  <si>
    <t>บาเดช</t>
  </si>
  <si>
    <t>ศุภชัย</t>
  </si>
  <si>
    <t>รังสิยานนท์</t>
  </si>
  <si>
    <t>สมเด็จ</t>
  </si>
  <si>
    <t>เกษร</t>
  </si>
  <si>
    <t>กฤษดา</t>
  </si>
  <si>
    <t>ติมินทร</t>
  </si>
  <si>
    <t>ฐาปกร</t>
  </si>
  <si>
    <t>แก้วคำไสย์</t>
  </si>
  <si>
    <t>เตณะวัฒน์</t>
  </si>
  <si>
    <t>ฉัตรมงคล</t>
  </si>
  <si>
    <t>ผ่องทอง</t>
  </si>
  <si>
    <t>พยงค์ศักดิ์</t>
  </si>
  <si>
    <t>พลสุข</t>
  </si>
  <si>
    <t>วันเฉลิม</t>
  </si>
  <si>
    <t>ศรีบัวลา</t>
  </si>
  <si>
    <t>15270</t>
  </si>
  <si>
    <t>ภานุมาศ</t>
  </si>
  <si>
    <t>ลาน้ำเที่ยง</t>
  </si>
  <si>
    <t>15271</t>
  </si>
  <si>
    <t>อภิชาติ</t>
  </si>
  <si>
    <t>15272</t>
  </si>
  <si>
    <t>อมรวัฒน์</t>
  </si>
  <si>
    <t>เชื้อมอญ</t>
  </si>
  <si>
    <t>15273</t>
  </si>
  <si>
    <t>อานนท์</t>
  </si>
  <si>
    <t>บุญเบ้า</t>
  </si>
  <si>
    <t>15274</t>
  </si>
  <si>
    <t>เอกรินทร์</t>
  </si>
  <si>
    <t>วรรณภา</t>
  </si>
  <si>
    <t>จันทร์หนองสรวง</t>
  </si>
  <si>
    <t>นลิตา</t>
  </si>
  <si>
    <t>วงค์มะณี</t>
  </si>
  <si>
    <t>เด็กหญิง</t>
  </si>
  <si>
    <t>สุดารัตน์</t>
  </si>
  <si>
    <t>นามสองชั้น</t>
  </si>
  <si>
    <t>กรณิภา</t>
  </si>
  <si>
    <t>สาน้ำคำ</t>
  </si>
  <si>
    <t>อินทวงษ์</t>
  </si>
  <si>
    <t>อังคณา</t>
  </si>
  <si>
    <t>ศรีภูงา</t>
  </si>
  <si>
    <t>ศิรินภา</t>
  </si>
  <si>
    <t>นามสำโรง</t>
  </si>
  <si>
    <t>มานินทร์</t>
  </si>
  <si>
    <t>จิราภรณ์</t>
  </si>
  <si>
    <t>สนิทพจน์</t>
  </si>
  <si>
    <t>เจตยุภา</t>
  </si>
  <si>
    <t>ชัญญานุช</t>
  </si>
  <si>
    <t>สีมาบัติ</t>
  </si>
  <si>
    <t>นวินดา</t>
  </si>
  <si>
    <t>ฉิมบรรเทิง</t>
  </si>
  <si>
    <t>เพ็ญถวิล</t>
  </si>
  <si>
    <t>แสงสงค์</t>
  </si>
  <si>
    <t>รัตติยากร</t>
  </si>
  <si>
    <t>ปราบภัย</t>
  </si>
  <si>
    <t>สุชานรีย์</t>
  </si>
  <si>
    <t>มณีกัณย์</t>
  </si>
  <si>
    <t>อมลวรรณ</t>
  </si>
  <si>
    <t>โพธิ์หัก</t>
  </si>
  <si>
    <t>อรสา</t>
  </si>
  <si>
    <t>พรมสอน</t>
  </si>
  <si>
    <t>อินทิรา</t>
  </si>
  <si>
    <t>นพเก้า</t>
  </si>
  <si>
    <t>ลำภา</t>
  </si>
  <si>
    <t>ปกรณ์</t>
  </si>
  <si>
    <t>มุ่งก่ายกลาง</t>
  </si>
  <si>
    <t>ฐิติโชค</t>
  </si>
  <si>
    <t>สมบัติหล้า</t>
  </si>
  <si>
    <t>ศรีทอง</t>
  </si>
  <si>
    <t>สิรสิทธิ์</t>
  </si>
  <si>
    <t>มหาพรม</t>
  </si>
  <si>
    <t>อนันชัย</t>
  </si>
  <si>
    <t>อุทุมภา</t>
  </si>
  <si>
    <t>อนุวัฒน์</t>
  </si>
  <si>
    <t>เต็มสุข</t>
  </si>
  <si>
    <t>อภิสิทธิ์</t>
  </si>
  <si>
    <t>พีรยุทธ</t>
  </si>
  <si>
    <t>จำปา</t>
  </si>
  <si>
    <t>ทศพร</t>
  </si>
  <si>
    <t>สายงาม</t>
  </si>
  <si>
    <t>พรเทพ</t>
  </si>
  <si>
    <t>ทองนรินทร์</t>
  </si>
  <si>
    <t>ชุติพนธ์</t>
  </si>
  <si>
    <t>งามสวย</t>
  </si>
  <si>
    <t>นพวิชญ์</t>
  </si>
  <si>
    <t>ม่วงแก้ว</t>
  </si>
  <si>
    <t>กฤติเดช</t>
  </si>
  <si>
    <t>อรุณฉาย</t>
  </si>
  <si>
    <t>ภูริชาติ</t>
  </si>
  <si>
    <t>คำภา</t>
  </si>
  <si>
    <t xml:space="preserve">นาย </t>
  </si>
  <si>
    <t>ชานนท์</t>
  </si>
  <si>
    <t>งอยผาลา</t>
  </si>
  <si>
    <t>ธีรพัฒน์</t>
  </si>
  <si>
    <t>สินสมบัติ</t>
  </si>
  <si>
    <t>พิทวัส</t>
  </si>
  <si>
    <t>ดวนขันธ์</t>
  </si>
  <si>
    <t>สุภาวดี</t>
  </si>
  <si>
    <t>จันจำเรือน</t>
  </si>
  <si>
    <t>บุษบา</t>
  </si>
  <si>
    <t>จงสูง</t>
  </si>
  <si>
    <t>ปารีณา</t>
  </si>
  <si>
    <t>พรมสนาม</t>
  </si>
  <si>
    <t>พรทิพย์</t>
  </si>
  <si>
    <t>บุญจันทร์</t>
  </si>
  <si>
    <t>พีชญาภา</t>
  </si>
  <si>
    <t>อรุณเดช</t>
  </si>
  <si>
    <t>นางงสาว</t>
  </si>
  <si>
    <t>วรรษมล</t>
  </si>
  <si>
    <t>สมเสร็จ</t>
  </si>
  <si>
    <t>ธรรมเสนา</t>
  </si>
  <si>
    <t>ทองบุตร</t>
  </si>
  <si>
    <t>กิตติมา</t>
  </si>
  <si>
    <t>ลือชา</t>
  </si>
  <si>
    <t>ระดับชันมัธยมศึกษาปีที่ 4/5  (DC)  ปีการศึกษา 2562</t>
  </si>
  <si>
    <t>ระดับชันมัธยมศึกษาปีที่ 4/4  (DC)   ปีการศึกษา 2562</t>
  </si>
  <si>
    <t>เขมมิกา</t>
  </si>
  <si>
    <t>การนัง</t>
  </si>
  <si>
    <t>จินตนา</t>
  </si>
  <si>
    <t>เจาจาลึก</t>
  </si>
  <si>
    <t>บุญฑริกา</t>
  </si>
  <si>
    <t>ม่วงสาย</t>
  </si>
  <si>
    <t>ปริยาภรณ์</t>
  </si>
  <si>
    <t>บุญขันธ์</t>
  </si>
  <si>
    <t>พุดพิชญา</t>
  </si>
  <si>
    <t>ศิรินาม</t>
  </si>
  <si>
    <t>อรดี</t>
  </si>
  <si>
    <t>ขาวผ่อง</t>
  </si>
  <si>
    <t>วุฒิดล</t>
  </si>
  <si>
    <t>ปัจจัย</t>
  </si>
  <si>
    <t>ธนากร</t>
  </si>
  <si>
    <t>คำหงษ์</t>
  </si>
  <si>
    <t>นพนันท์</t>
  </si>
  <si>
    <t>ทวีนนท์</t>
  </si>
  <si>
    <t>กฤษฎา</t>
  </si>
  <si>
    <t>วงษ์วิจารณ์</t>
  </si>
  <si>
    <t>พิริยะ</t>
  </si>
  <si>
    <t>สว่างวงศ์</t>
  </si>
  <si>
    <t>สิทธิศักดิ์</t>
  </si>
  <si>
    <t>คุ้มเหล่ายุง</t>
  </si>
  <si>
    <t>สุริยา</t>
  </si>
  <si>
    <t>สุมะมาน</t>
  </si>
  <si>
    <t>เกตุอุบล</t>
  </si>
  <si>
    <t>15296</t>
  </si>
  <si>
    <t>วงศกร</t>
  </si>
  <si>
    <t>จันสีชา</t>
  </si>
  <si>
    <t>เศรษฐพงศ์</t>
  </si>
  <si>
    <t>ประสาร</t>
  </si>
  <si>
    <t>ลลิดา</t>
  </si>
  <si>
    <t>ทีสระคู</t>
  </si>
  <si>
    <t>จุฑารัตน์</t>
  </si>
  <si>
    <t>ชิดหนองคู</t>
  </si>
  <si>
    <t>ชยาภรณ์</t>
  </si>
  <si>
    <t>ขวัญคง</t>
  </si>
  <si>
    <t>ชาระ</t>
  </si>
  <si>
    <t>พันธุ์ชา</t>
  </si>
  <si>
    <t>พัณณิตา</t>
  </si>
  <si>
    <t>อภิญญา</t>
  </si>
  <si>
    <t>เพียงเกษ</t>
  </si>
  <si>
    <t>สิทธิพร</t>
  </si>
  <si>
    <t>นิยมลักษณ์</t>
  </si>
  <si>
    <t>15298</t>
  </si>
  <si>
    <t>ชาลิสา</t>
  </si>
  <si>
    <t>ทวงษ์เงิน</t>
  </si>
  <si>
    <t>15299</t>
  </si>
  <si>
    <t>ฐานิกา</t>
  </si>
  <si>
    <t>หล้าคำพงษ์</t>
  </si>
  <si>
    <t>15300</t>
  </si>
  <si>
    <t>ฐานิดา</t>
  </si>
  <si>
    <t>15301</t>
  </si>
  <si>
    <t>ปาริชาติ</t>
  </si>
  <si>
    <t>เอ็นสุข</t>
  </si>
  <si>
    <t>15302</t>
  </si>
  <si>
    <t>พานทอง</t>
  </si>
  <si>
    <t>สุดพังยาง</t>
  </si>
  <si>
    <t>15303</t>
  </si>
  <si>
    <t>ศิรภัสสร</t>
  </si>
  <si>
    <t>ทองสน</t>
  </si>
  <si>
    <t>สมพงษ์</t>
  </si>
  <si>
    <t>พิมพ์สิงห์</t>
  </si>
  <si>
    <t>ลาภวัฒน์</t>
  </si>
  <si>
    <t>ดาทอง</t>
  </si>
  <si>
    <t>ศรายุทธ์</t>
  </si>
  <si>
    <t>บัวนาค</t>
  </si>
  <si>
    <t>พัดโท</t>
  </si>
  <si>
    <t>กิตติศักดิ์</t>
  </si>
  <si>
    <t>มูลสูงเนิน</t>
  </si>
  <si>
    <t>15304</t>
  </si>
  <si>
    <t>ชินภัทร</t>
  </si>
  <si>
    <t>พลทม</t>
  </si>
  <si>
    <t>ชนิศรา</t>
  </si>
  <si>
    <t>สมพาน</t>
  </si>
  <si>
    <t>ทอนศรี</t>
  </si>
  <si>
    <t>ต้นรัก</t>
  </si>
  <si>
    <t>เลิศพันธ์</t>
  </si>
  <si>
    <t>รสสุคนธ์</t>
  </si>
  <si>
    <t>เชิงหอม</t>
  </si>
  <si>
    <t>กมลวรรณ</t>
  </si>
  <si>
    <t>แสนทองคำ</t>
  </si>
  <si>
    <t>ธนิดา</t>
  </si>
  <si>
    <t>เลิศวิภารัตน์</t>
  </si>
  <si>
    <t>ปิยนุช</t>
  </si>
  <si>
    <t>สุจริต</t>
  </si>
  <si>
    <t>ภัทรวรินทร์</t>
  </si>
  <si>
    <t>ภูเดช</t>
  </si>
  <si>
    <t>ปานา</t>
  </si>
  <si>
    <t>สายรุ้ง</t>
  </si>
  <si>
    <t>ทองดี</t>
  </si>
  <si>
    <t>อมรรัตน์</t>
  </si>
  <si>
    <t>พาลี</t>
  </si>
  <si>
    <t>15305</t>
  </si>
  <si>
    <t>กันรัมย์</t>
  </si>
  <si>
    <t>15306</t>
  </si>
  <si>
    <t>เกษรินทร์</t>
  </si>
  <si>
    <t>ดวงสมัย</t>
  </si>
  <si>
    <t>15307</t>
  </si>
  <si>
    <t>เบ็ญจขันธ์</t>
  </si>
  <si>
    <t>15308</t>
  </si>
  <si>
    <t>พัชรี</t>
  </si>
  <si>
    <t>ภิญโญ</t>
  </si>
  <si>
    <t>15309</t>
  </si>
  <si>
    <t>สว่างผุย</t>
  </si>
  <si>
    <t>15310</t>
  </si>
  <si>
    <t>มธุรดา</t>
  </si>
  <si>
    <t>ด่านกระโทก</t>
  </si>
  <si>
    <t>15311</t>
  </si>
  <si>
    <t>บุญพึ่ง</t>
  </si>
  <si>
    <t>15312</t>
  </si>
  <si>
    <t>ไอสวรรค์</t>
  </si>
  <si>
    <t>ศรีประสาร</t>
  </si>
  <si>
    <t>ปิยะธิดา</t>
  </si>
  <si>
    <t>ผ่องสุข</t>
  </si>
  <si>
    <t>พัทธ์ธีรา</t>
  </si>
  <si>
    <t>โสน้ำเที่ยง</t>
  </si>
  <si>
    <t>กิติญารัตน์</t>
  </si>
  <si>
    <t>สวัสดี</t>
  </si>
  <si>
    <t>กาญจนา</t>
  </si>
  <si>
    <t>พุกพิลา</t>
  </si>
  <si>
    <t>จีรนันท์</t>
  </si>
  <si>
    <t>สิทธิศรีจันทร์</t>
  </si>
  <si>
    <t>มนัสนันท์</t>
  </si>
  <si>
    <t>แก้วไพรวัน</t>
  </si>
  <si>
    <t>รสิกา</t>
  </si>
  <si>
    <t>คำศิริ</t>
  </si>
  <si>
    <t>กรรณิการ์</t>
  </si>
  <si>
    <t>ศรีลานุช</t>
  </si>
  <si>
    <t>จุรีรัตน์</t>
  </si>
  <si>
    <t>อ่อนบุญมา</t>
  </si>
  <si>
    <t>ณภัทร</t>
  </si>
  <si>
    <t>แสงเพชร</t>
  </si>
  <si>
    <t>ณัฐนันท์</t>
  </si>
  <si>
    <t>จินดาหนา</t>
  </si>
  <si>
    <t>นัฐนันท์</t>
  </si>
  <si>
    <t>สุรสาย</t>
  </si>
  <si>
    <t>มนัสพร</t>
  </si>
  <si>
    <t>ปางมณี</t>
  </si>
  <si>
    <t>ใช้นาถี</t>
  </si>
  <si>
    <t>พันธ์ภูงา</t>
  </si>
  <si>
    <t>สุพรรษา</t>
  </si>
  <si>
    <t>หวังผล</t>
  </si>
  <si>
    <t>สุพิชฌาย์</t>
  </si>
  <si>
    <t>ศรีหานาม</t>
  </si>
  <si>
    <t>ขันตี</t>
  </si>
  <si>
    <t>พัชราภา</t>
  </si>
  <si>
    <t>ศรีเทพ</t>
  </si>
  <si>
    <t>ธนพร</t>
  </si>
  <si>
    <t>วงษ์วาสน์</t>
  </si>
  <si>
    <t>15313</t>
  </si>
  <si>
    <t>กฤติมา</t>
  </si>
  <si>
    <t>บุญธรรม</t>
  </si>
  <si>
    <t>15314</t>
  </si>
  <si>
    <t>พลอยบุตร</t>
  </si>
  <si>
    <t>15315</t>
  </si>
  <si>
    <t>ดรุณี</t>
  </si>
  <si>
    <t>พันธ์โต</t>
  </si>
  <si>
    <t>15316</t>
  </si>
  <si>
    <t>ประติภา</t>
  </si>
  <si>
    <t>ไหมน้ำคำ</t>
  </si>
  <si>
    <t>15317</t>
  </si>
  <si>
    <t>พรมษร</t>
  </si>
  <si>
    <t>15318</t>
  </si>
  <si>
    <t>พัชรินทร์</t>
  </si>
  <si>
    <t>แจ่มสว่าง</t>
  </si>
  <si>
    <t>15319</t>
  </si>
  <si>
    <t>ศศิกมล</t>
  </si>
  <si>
    <t>.</t>
  </si>
  <si>
    <t>15320</t>
  </si>
  <si>
    <t>ศศิธร</t>
  </si>
  <si>
    <t>สุขหนองหว้า</t>
  </si>
  <si>
    <t>15321</t>
  </si>
  <si>
    <t>ศศิประภา</t>
  </si>
  <si>
    <t>ศรีกลางเมือง</t>
  </si>
  <si>
    <t>15322</t>
  </si>
  <si>
    <t>สุภลักษณ์</t>
  </si>
  <si>
    <t>ลาพิงค์</t>
  </si>
  <si>
    <t>นราธิป</t>
  </si>
  <si>
    <t>เหมืองจา</t>
  </si>
  <si>
    <t>ภูวดล</t>
  </si>
  <si>
    <t>วงค์อนุ</t>
  </si>
  <si>
    <t>ยศพนธ์</t>
  </si>
  <si>
    <t>พิมพ์พานิชย์</t>
  </si>
  <si>
    <t>15323</t>
  </si>
  <si>
    <t>ชินวัตร</t>
  </si>
  <si>
    <t>15324</t>
  </si>
  <si>
    <t>จิรวัฒน์</t>
  </si>
  <si>
    <t>พลยูง</t>
  </si>
  <si>
    <t>15325</t>
  </si>
  <si>
    <t>อูตรา</t>
  </si>
  <si>
    <t>รัตนาภรณ์</t>
  </si>
  <si>
    <t>พิมหนองหว้า</t>
  </si>
  <si>
    <t>ไพรสินธุ์</t>
  </si>
  <si>
    <t>วราภรณ์</t>
  </si>
  <si>
    <t>ทองล้วน</t>
  </si>
  <si>
    <t>วิราวรรณ</t>
  </si>
  <si>
    <t>พรมลักษ์</t>
  </si>
  <si>
    <t>อาทิตยาพร</t>
  </si>
  <si>
    <t>ศรีบุตรดี</t>
  </si>
  <si>
    <t>นภัสวรรณ</t>
  </si>
  <si>
    <t>ศรีสองชัย</t>
  </si>
  <si>
    <t>นิภารัตน์</t>
  </si>
  <si>
    <t>สุจิตโต</t>
  </si>
  <si>
    <t>กนกวรรณ</t>
  </si>
  <si>
    <t>เบ้าภูเวียง</t>
  </si>
  <si>
    <t>กรชนก</t>
  </si>
  <si>
    <t>เสาร์ศิริ</t>
  </si>
  <si>
    <t>เกศกนก</t>
  </si>
  <si>
    <t>ชนะสงคราม</t>
  </si>
  <si>
    <t>จีระนันท์</t>
  </si>
  <si>
    <t>หัวโนนม่วง</t>
  </si>
  <si>
    <t>ชฎาธาร</t>
  </si>
  <si>
    <t>เศษสมบูรณ์</t>
  </si>
  <si>
    <t>นาตยา</t>
  </si>
  <si>
    <t>พัฒนาวดี</t>
  </si>
  <si>
    <t>คำสงค์</t>
  </si>
  <si>
    <t>รัฐพร</t>
  </si>
  <si>
    <t>ธรรมรักษา</t>
  </si>
  <si>
    <t>วิไลวรรณ</t>
  </si>
  <si>
    <t>คำโคตร</t>
  </si>
  <si>
    <t>อันโน</t>
  </si>
  <si>
    <t>อลิษา</t>
  </si>
  <si>
    <t>อ่อนประไพ</t>
  </si>
  <si>
    <t>จิรนันท์</t>
  </si>
  <si>
    <t>ประทุมชนกกูล</t>
  </si>
  <si>
    <t>15326</t>
  </si>
  <si>
    <t>อรอุมา</t>
  </si>
  <si>
    <t>นามโน</t>
  </si>
  <si>
    <t>14152</t>
  </si>
  <si>
    <t>กิตติโชติ</t>
  </si>
  <si>
    <t>กุลสุวรรณ</t>
  </si>
  <si>
    <t>14153</t>
  </si>
  <si>
    <t>กิตติพงศ์</t>
  </si>
  <si>
    <t>เกตุสอน</t>
  </si>
  <si>
    <t>14154</t>
  </si>
  <si>
    <t>จักรพงษ์</t>
  </si>
  <si>
    <t>กาฬษร</t>
  </si>
  <si>
    <t>14155</t>
  </si>
  <si>
    <t>ต้นตระกูล</t>
  </si>
  <si>
    <t>ประทิน</t>
  </si>
  <si>
    <t>14156</t>
  </si>
  <si>
    <t>ธนภัทร</t>
  </si>
  <si>
    <t>ยางงาม</t>
  </si>
  <si>
    <t>14158</t>
  </si>
  <si>
    <t>จันทราประภาพ</t>
  </si>
  <si>
    <t>14159</t>
  </si>
  <si>
    <t>ศักรินทร์</t>
  </si>
  <si>
    <t>สาสนาม</t>
  </si>
  <si>
    <t>14162</t>
  </si>
  <si>
    <t>เอกพงษ์</t>
  </si>
  <si>
    <t>พลอาษา</t>
  </si>
  <si>
    <t>15327</t>
  </si>
  <si>
    <t>นัตถพงษ์</t>
  </si>
  <si>
    <t>สระตังหมง</t>
  </si>
  <si>
    <t>14125</t>
  </si>
  <si>
    <t>จารุวรรณ</t>
  </si>
  <si>
    <t>กันภูมิ</t>
  </si>
  <si>
    <t>14163</t>
  </si>
  <si>
    <t>เกษมณี</t>
  </si>
  <si>
    <t>เพ็งรอด</t>
  </si>
  <si>
    <t>14164</t>
  </si>
  <si>
    <t>พิมลรัตน์</t>
  </si>
  <si>
    <t>14165</t>
  </si>
  <si>
    <t>อาทิตญา</t>
  </si>
  <si>
    <t>ศรีรัตนพันธ์</t>
  </si>
  <si>
    <t>14167</t>
  </si>
  <si>
    <t>โสภาวรรณ</t>
  </si>
  <si>
    <t>เกตุวงศ์</t>
  </si>
  <si>
    <t>14168</t>
  </si>
  <si>
    <t>14170</t>
  </si>
  <si>
    <t>กิติรัณญาพร</t>
  </si>
  <si>
    <t>เชื้อเพาะ</t>
  </si>
  <si>
    <t>14171</t>
  </si>
  <si>
    <t>ณัฐริกา</t>
  </si>
  <si>
    <t>ศรีคำมี</t>
  </si>
  <si>
    <t>14174</t>
  </si>
  <si>
    <t>เนตรชนก</t>
  </si>
  <si>
    <t>ขันธิวัตร</t>
  </si>
  <si>
    <t>14177</t>
  </si>
  <si>
    <t>มณีรัตน์</t>
  </si>
  <si>
    <t>14181</t>
  </si>
  <si>
    <t>สุวรรณี</t>
  </si>
  <si>
    <t>สาลี</t>
  </si>
  <si>
    <t>15328</t>
  </si>
  <si>
    <t>แสงบุบผา</t>
  </si>
  <si>
    <t>15329</t>
  </si>
  <si>
    <t>รัตนาพร</t>
  </si>
  <si>
    <t>งอนจำปา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</si>
</sst>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0.0"/>
  </numFmts>
  <fonts count="18" x14ac:knownFonts="1"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Angsana New"/>
      <family val="1"/>
    </font>
    <font>
      <b/>
      <sz val="13"/>
      <color theme="1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4"/>
      <color theme="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6">
    <xf numFmtId="0" fontId="0" fillId="0" borderId="0" xfId="0"/>
    <xf numFmtId="0" fontId="8" fillId="0" borderId="0" xfId="0" applyFont="1"/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1" fontId="9" fillId="0" borderId="1" xfId="0" applyNumberFormat="1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1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" fontId="9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99" fontId="14" fillId="0" borderId="1" xfId="0" applyNumberFormat="1" applyFont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199" fontId="14" fillId="0" borderId="1" xfId="0" applyNumberFormat="1" applyFont="1" applyBorder="1" applyAlignment="1">
      <alignment vertical="center"/>
    </xf>
    <xf numFmtId="199" fontId="14" fillId="0" borderId="0" xfId="0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22" xfId="1" applyNumberFormat="1" applyFont="1" applyFill="1" applyBorder="1" applyAlignment="1">
      <alignment horizontal="left" vertical="center" wrapText="1"/>
    </xf>
    <xf numFmtId="49" fontId="2" fillId="2" borderId="4" xfId="1" applyNumberFormat="1" applyFont="1" applyFill="1" applyBorder="1" applyAlignment="1">
      <alignment horizontal="left" vertical="center" wrapText="1"/>
    </xf>
    <xf numFmtId="49" fontId="2" fillId="2" borderId="5" xfId="1" applyNumberFormat="1" applyFont="1" applyFill="1" applyBorder="1" applyAlignment="1">
      <alignment horizontal="left" vertical="center" wrapText="1"/>
    </xf>
    <xf numFmtId="49" fontId="2" fillId="2" borderId="20" xfId="1" applyNumberFormat="1" applyFont="1" applyFill="1" applyBorder="1" applyAlignment="1">
      <alignment horizontal="left" vertical="center" wrapText="1"/>
    </xf>
    <xf numFmtId="49" fontId="2" fillId="2" borderId="21" xfId="1" applyNumberFormat="1" applyFont="1" applyFill="1" applyBorder="1" applyAlignment="1">
      <alignment horizontal="left" vertical="center" wrapText="1"/>
    </xf>
    <xf numFmtId="49" fontId="2" fillId="2" borderId="17" xfId="1" applyNumberFormat="1" applyFont="1" applyFill="1" applyBorder="1" applyAlignment="1">
      <alignment horizontal="left" vertical="center" wrapText="1"/>
    </xf>
    <xf numFmtId="49" fontId="2" fillId="2" borderId="18" xfId="1" applyNumberFormat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49" fontId="2" fillId="2" borderId="15" xfId="1" applyNumberFormat="1" applyFont="1" applyFill="1" applyBorder="1" applyAlignment="1">
      <alignment horizontal="left" vertical="center" wrapText="1"/>
    </xf>
    <xf numFmtId="49" fontId="2" fillId="2" borderId="16" xfId="1" applyNumberFormat="1" applyFont="1" applyFill="1" applyBorder="1" applyAlignment="1">
      <alignment horizontal="left" vertical="center" wrapText="1"/>
    </xf>
    <xf numFmtId="49" fontId="2" fillId="2" borderId="25" xfId="1" applyNumberFormat="1" applyFont="1" applyFill="1" applyBorder="1" applyAlignment="1">
      <alignment horizontal="left" vertical="center" wrapText="1"/>
    </xf>
    <xf numFmtId="49" fontId="2" fillId="2" borderId="26" xfId="1" applyNumberFormat="1" applyFont="1" applyFill="1" applyBorder="1" applyAlignment="1">
      <alignment horizontal="left" vertical="center" wrapText="1"/>
    </xf>
    <xf numFmtId="49" fontId="2" fillId="2" borderId="28" xfId="1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left" vertical="center" wrapText="1"/>
    </xf>
    <xf numFmtId="1" fontId="17" fillId="0" borderId="0" xfId="0" applyNumberFormat="1" applyFont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99" fontId="14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textRotation="45"/>
    </xf>
    <xf numFmtId="0" fontId="16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textRotation="45"/>
    </xf>
    <xf numFmtId="0" fontId="16" fillId="0" borderId="2" xfId="0" applyFont="1" applyBorder="1" applyAlignment="1">
      <alignment vertical="center" textRotation="45"/>
    </xf>
    <xf numFmtId="199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view="pageLayout" zoomScaleNormal="100" workbookViewId="0">
      <selection activeCell="C3" sqref="C3:E4"/>
    </sheetView>
  </sheetViews>
  <sheetFormatPr defaultColWidth="9" defaultRowHeight="19.8" x14ac:dyDescent="0.5"/>
  <cols>
    <col min="1" max="1" width="3.69921875" style="1" customWidth="1"/>
    <col min="2" max="2" width="7.09765625" style="1" customWidth="1"/>
    <col min="3" max="3" width="6.59765625" style="1" customWidth="1"/>
    <col min="4" max="4" width="9" style="1" customWidth="1"/>
    <col min="5" max="5" width="12.09765625" style="1" customWidth="1"/>
    <col min="6" max="10" width="3.19921875" style="5" customWidth="1"/>
    <col min="11" max="11" width="6" style="1" customWidth="1"/>
    <col min="12" max="12" width="7.8984375" style="1" customWidth="1"/>
    <col min="13" max="13" width="8.5" style="1" customWidth="1"/>
    <col min="14" max="16384" width="9" style="1"/>
  </cols>
  <sheetData>
    <row r="1" spans="1:13" ht="19.5" customHeight="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ht="20.25" customHeight="1" x14ac:dyDescent="0.6">
      <c r="A2" s="173" t="s">
        <v>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4.25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ht="51.7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6" customFormat="1" ht="12" customHeight="1" x14ac:dyDescent="0.25">
      <c r="A5" s="88">
        <v>1</v>
      </c>
      <c r="B5" s="74">
        <v>13813</v>
      </c>
      <c r="C5" s="75" t="s">
        <v>33</v>
      </c>
      <c r="D5" s="75" t="s">
        <v>34</v>
      </c>
      <c r="E5" s="76" t="s">
        <v>35</v>
      </c>
      <c r="F5" s="14"/>
      <c r="G5" s="14"/>
      <c r="H5" s="14"/>
      <c r="I5" s="14"/>
      <c r="J5" s="14"/>
      <c r="K5" s="15">
        <f t="shared" ref="K5:K24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2" customFormat="1" ht="12" customHeight="1" x14ac:dyDescent="0.25">
      <c r="A6" s="88">
        <v>2</v>
      </c>
      <c r="B6" s="74">
        <v>13815</v>
      </c>
      <c r="C6" s="75" t="s">
        <v>33</v>
      </c>
      <c r="D6" s="75" t="s">
        <v>36</v>
      </c>
      <c r="E6" s="76" t="s">
        <v>37</v>
      </c>
      <c r="F6" s="21"/>
      <c r="G6" s="21"/>
      <c r="H6" s="21"/>
      <c r="I6" s="21"/>
      <c r="J6" s="21"/>
      <c r="K6" s="15">
        <f>SUM(F6,G6,H6,I6,J6)</f>
        <v>0</v>
      </c>
      <c r="L6" s="3" t="str">
        <f t="shared" ref="L6:L24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6" customFormat="1" ht="12" customHeight="1" x14ac:dyDescent="0.25">
      <c r="A7" s="88">
        <v>3</v>
      </c>
      <c r="B7" s="74" t="s">
        <v>38</v>
      </c>
      <c r="C7" s="75" t="s">
        <v>33</v>
      </c>
      <c r="D7" s="77" t="s">
        <v>39</v>
      </c>
      <c r="E7" s="78" t="s">
        <v>40</v>
      </c>
      <c r="F7" s="21"/>
      <c r="G7" s="21"/>
      <c r="H7" s="21"/>
      <c r="I7" s="21"/>
      <c r="J7" s="21"/>
      <c r="K7" s="15">
        <f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6" customFormat="1" ht="12" customHeight="1" x14ac:dyDescent="0.25">
      <c r="A8" s="88">
        <v>4</v>
      </c>
      <c r="B8" s="74" t="s">
        <v>41</v>
      </c>
      <c r="C8" s="79" t="s">
        <v>33</v>
      </c>
      <c r="D8" s="80" t="s">
        <v>42</v>
      </c>
      <c r="E8" s="81" t="s">
        <v>43</v>
      </c>
      <c r="F8" s="14"/>
      <c r="G8" s="14"/>
      <c r="H8" s="14"/>
      <c r="I8" s="14"/>
      <c r="J8" s="14"/>
      <c r="K8" s="15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6" customFormat="1" ht="12" customHeight="1" x14ac:dyDescent="0.25">
      <c r="A9" s="88">
        <v>5</v>
      </c>
      <c r="B9" s="74" t="s">
        <v>44</v>
      </c>
      <c r="C9" s="82" t="s">
        <v>33</v>
      </c>
      <c r="D9" s="75" t="s">
        <v>45</v>
      </c>
      <c r="E9" s="76" t="s">
        <v>46</v>
      </c>
      <c r="F9" s="14"/>
      <c r="G9" s="14"/>
      <c r="H9" s="14"/>
      <c r="I9" s="14"/>
      <c r="J9" s="14"/>
      <c r="K9" s="15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6" customFormat="1" ht="12" customHeight="1" x14ac:dyDescent="0.25">
      <c r="A10" s="88">
        <v>6</v>
      </c>
      <c r="B10" s="74">
        <v>13819</v>
      </c>
      <c r="C10" s="75" t="s">
        <v>47</v>
      </c>
      <c r="D10" s="83" t="s">
        <v>48</v>
      </c>
      <c r="E10" s="84" t="s">
        <v>49</v>
      </c>
      <c r="F10" s="14"/>
      <c r="G10" s="14"/>
      <c r="H10" s="14"/>
      <c r="I10" s="14"/>
      <c r="J10" s="14"/>
      <c r="K10" s="15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6" customFormat="1" ht="12" customHeight="1" x14ac:dyDescent="0.25">
      <c r="A11" s="88">
        <v>7</v>
      </c>
      <c r="B11" s="74">
        <v>13820</v>
      </c>
      <c r="C11" s="75" t="s">
        <v>47</v>
      </c>
      <c r="D11" s="83" t="s">
        <v>50</v>
      </c>
      <c r="E11" s="85" t="s">
        <v>51</v>
      </c>
      <c r="F11" s="14"/>
      <c r="G11" s="14"/>
      <c r="H11" s="14"/>
      <c r="I11" s="14"/>
      <c r="J11" s="14"/>
      <c r="K11" s="15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6" customFormat="1" ht="12" customHeight="1" x14ac:dyDescent="0.25">
      <c r="A12" s="88">
        <v>8</v>
      </c>
      <c r="B12" s="74">
        <v>13822</v>
      </c>
      <c r="C12" s="75" t="s">
        <v>47</v>
      </c>
      <c r="D12" s="83" t="s">
        <v>52</v>
      </c>
      <c r="E12" s="84" t="s">
        <v>53</v>
      </c>
      <c r="F12" s="14"/>
      <c r="G12" s="14"/>
      <c r="H12" s="14"/>
      <c r="I12" s="14"/>
      <c r="J12" s="14"/>
      <c r="K12" s="15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6" customFormat="1" ht="12" customHeight="1" x14ac:dyDescent="0.25">
      <c r="A13" s="96">
        <v>9</v>
      </c>
      <c r="B13" s="74">
        <v>13824</v>
      </c>
      <c r="C13" s="75" t="s">
        <v>47</v>
      </c>
      <c r="D13" s="83" t="s">
        <v>54</v>
      </c>
      <c r="E13" s="84" t="s">
        <v>55</v>
      </c>
      <c r="F13" s="14"/>
      <c r="G13" s="14"/>
      <c r="H13" s="14"/>
      <c r="I13" s="14"/>
      <c r="J13" s="14"/>
      <c r="K13" s="15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6" customFormat="1" ht="12" customHeight="1" x14ac:dyDescent="0.25">
      <c r="A14" s="88">
        <v>10</v>
      </c>
      <c r="B14" s="74">
        <v>13826</v>
      </c>
      <c r="C14" s="75" t="s">
        <v>47</v>
      </c>
      <c r="D14" s="83" t="s">
        <v>56</v>
      </c>
      <c r="E14" s="84" t="s">
        <v>57</v>
      </c>
      <c r="F14" s="14"/>
      <c r="G14" s="14"/>
      <c r="H14" s="14"/>
      <c r="I14" s="14"/>
      <c r="J14" s="14"/>
      <c r="K14" s="15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6" customFormat="1" ht="12" customHeight="1" x14ac:dyDescent="0.25">
      <c r="A15" s="88">
        <v>11</v>
      </c>
      <c r="B15" s="74">
        <v>13827</v>
      </c>
      <c r="C15" s="75" t="s">
        <v>47</v>
      </c>
      <c r="D15" s="83" t="s">
        <v>58</v>
      </c>
      <c r="E15" s="84" t="s">
        <v>59</v>
      </c>
      <c r="F15" s="14"/>
      <c r="G15" s="14"/>
      <c r="H15" s="14"/>
      <c r="I15" s="14"/>
      <c r="J15" s="14"/>
      <c r="K15" s="15">
        <f t="shared" si="0"/>
        <v>0</v>
      </c>
      <c r="L15" s="3" t="str">
        <f>IF(K15&lt;=3,"0",IF(K15&lt;=7,"1",IF(K15&lt;=11,"2",IF(K15&gt;=12,"3"))))</f>
        <v>0</v>
      </c>
      <c r="M15" s="3" t="str">
        <f>IF(K15&lt;=3,"ไม่ผ่าน",IF(K15&lt;=7,"ผ่าน",IF(K15&lt;=11,"ดี",IF(K15&gt;=12,"ดีเยี่ยม"))))</f>
        <v>ไม่ผ่าน</v>
      </c>
    </row>
    <row r="16" spans="1:13" s="16" customFormat="1" ht="12" customHeight="1" x14ac:dyDescent="0.25">
      <c r="A16" s="88">
        <v>12</v>
      </c>
      <c r="B16" s="74">
        <v>13828</v>
      </c>
      <c r="C16" s="75" t="s">
        <v>47</v>
      </c>
      <c r="D16" s="83" t="s">
        <v>60</v>
      </c>
      <c r="E16" s="84" t="s">
        <v>61</v>
      </c>
      <c r="F16" s="14"/>
      <c r="G16" s="14"/>
      <c r="H16" s="14"/>
      <c r="I16" s="14"/>
      <c r="J16" s="14"/>
      <c r="K16" s="15">
        <f t="shared" si="0"/>
        <v>0</v>
      </c>
      <c r="L16" s="3" t="str">
        <f t="shared" si="1"/>
        <v>0</v>
      </c>
      <c r="M16" s="3" t="str">
        <f t="shared" ref="M16:M24" si="3">IF(K16&lt;=3,"ไม่ผ่าน",IF(K16&lt;=7,"ผ่าน",IF(K16&lt;=11,"ดี",IF(K16&gt;=12,"ดีเยี่ยม"))))</f>
        <v>ไม่ผ่าน</v>
      </c>
    </row>
    <row r="17" spans="1:13" s="16" customFormat="1" ht="12" customHeight="1" x14ac:dyDescent="0.25">
      <c r="A17" s="88">
        <v>13</v>
      </c>
      <c r="B17" s="74">
        <v>13831</v>
      </c>
      <c r="C17" s="75" t="s">
        <v>47</v>
      </c>
      <c r="D17" s="75" t="s">
        <v>62</v>
      </c>
      <c r="E17" s="84" t="s">
        <v>63</v>
      </c>
      <c r="F17" s="14"/>
      <c r="G17" s="14"/>
      <c r="H17" s="14"/>
      <c r="I17" s="14"/>
      <c r="J17" s="14"/>
      <c r="K17" s="15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6" customFormat="1" ht="12" customHeight="1" x14ac:dyDescent="0.25">
      <c r="A18" s="88">
        <v>14</v>
      </c>
      <c r="B18" s="76">
        <v>13833</v>
      </c>
      <c r="C18" s="82" t="s">
        <v>47</v>
      </c>
      <c r="D18" s="75" t="s">
        <v>64</v>
      </c>
      <c r="E18" s="76" t="s">
        <v>65</v>
      </c>
      <c r="F18" s="14"/>
      <c r="G18" s="14"/>
      <c r="H18" s="14"/>
      <c r="I18" s="14"/>
      <c r="J18" s="14"/>
      <c r="K18" s="15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22" customFormat="1" ht="12" customHeight="1" x14ac:dyDescent="0.25">
      <c r="A19" s="88">
        <v>15</v>
      </c>
      <c r="B19" s="76">
        <v>13836</v>
      </c>
      <c r="C19" s="75" t="s">
        <v>47</v>
      </c>
      <c r="D19" s="75" t="s">
        <v>66</v>
      </c>
      <c r="E19" s="76" t="s">
        <v>67</v>
      </c>
      <c r="F19" s="21"/>
      <c r="G19" s="21"/>
      <c r="H19" s="21"/>
      <c r="I19" s="21"/>
      <c r="J19" s="21"/>
      <c r="K19" s="15">
        <f>SUM(F19,G19,H19,I19,J19)</f>
        <v>0</v>
      </c>
      <c r="L19" s="3" t="str">
        <f t="shared" si="1"/>
        <v>0</v>
      </c>
      <c r="M19" s="3" t="str">
        <f t="shared" si="3"/>
        <v>ไม่ผ่าน</v>
      </c>
    </row>
    <row r="20" spans="1:13" s="16" customFormat="1" ht="12" customHeight="1" x14ac:dyDescent="0.25">
      <c r="A20" s="88">
        <v>16</v>
      </c>
      <c r="B20" s="76">
        <v>13838</v>
      </c>
      <c r="C20" s="75" t="s">
        <v>47</v>
      </c>
      <c r="D20" s="75" t="s">
        <v>68</v>
      </c>
      <c r="E20" s="76" t="s">
        <v>69</v>
      </c>
      <c r="F20" s="14"/>
      <c r="G20" s="14"/>
      <c r="H20" s="14"/>
      <c r="I20" s="14"/>
      <c r="J20" s="14"/>
      <c r="K20" s="15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6" customFormat="1" ht="12" customHeight="1" x14ac:dyDescent="0.25">
      <c r="A21" s="88">
        <v>17</v>
      </c>
      <c r="B21" s="74">
        <v>13840</v>
      </c>
      <c r="C21" s="83" t="s">
        <v>47</v>
      </c>
      <c r="D21" s="83" t="s">
        <v>70</v>
      </c>
      <c r="E21" s="84" t="s">
        <v>71</v>
      </c>
      <c r="F21" s="14"/>
      <c r="G21" s="14"/>
      <c r="H21" s="14"/>
      <c r="I21" s="14"/>
      <c r="J21" s="14"/>
      <c r="K21" s="15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6" customFormat="1" ht="12" customHeight="1" x14ac:dyDescent="0.25">
      <c r="A22" s="88">
        <v>18</v>
      </c>
      <c r="B22" s="74">
        <v>13843</v>
      </c>
      <c r="C22" s="83" t="s">
        <v>47</v>
      </c>
      <c r="D22" s="83" t="s">
        <v>72</v>
      </c>
      <c r="E22" s="84" t="s">
        <v>73</v>
      </c>
      <c r="F22" s="14"/>
      <c r="G22" s="14"/>
      <c r="H22" s="14"/>
      <c r="I22" s="14"/>
      <c r="J22" s="14"/>
      <c r="K22" s="15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6" customFormat="1" ht="12" customHeight="1" x14ac:dyDescent="0.25">
      <c r="A23" s="88">
        <v>19</v>
      </c>
      <c r="B23" s="74">
        <v>13845</v>
      </c>
      <c r="C23" s="83" t="s">
        <v>47</v>
      </c>
      <c r="D23" s="80" t="s">
        <v>74</v>
      </c>
      <c r="E23" s="84" t="s">
        <v>75</v>
      </c>
      <c r="F23" s="14"/>
      <c r="G23" s="14"/>
      <c r="H23" s="14"/>
      <c r="I23" s="14"/>
      <c r="J23" s="14"/>
      <c r="K23" s="15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6" customFormat="1" ht="12" customHeight="1" x14ac:dyDescent="0.25">
      <c r="A24" s="88">
        <v>20</v>
      </c>
      <c r="B24" s="74">
        <v>13846</v>
      </c>
      <c r="C24" s="83" t="s">
        <v>47</v>
      </c>
      <c r="D24" s="75" t="s">
        <v>76</v>
      </c>
      <c r="E24" s="80" t="s">
        <v>77</v>
      </c>
      <c r="F24" s="14"/>
      <c r="G24" s="14"/>
      <c r="H24" s="14"/>
      <c r="I24" s="14"/>
      <c r="J24" s="14"/>
      <c r="K24" s="15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6" customFormat="1" ht="12" customHeight="1" x14ac:dyDescent="0.25">
      <c r="A25" s="88">
        <v>21</v>
      </c>
      <c r="B25" s="74">
        <v>13847</v>
      </c>
      <c r="C25" s="83" t="s">
        <v>47</v>
      </c>
      <c r="D25" s="75" t="s">
        <v>78</v>
      </c>
      <c r="E25" s="75" t="s">
        <v>79</v>
      </c>
      <c r="F25" s="14"/>
      <c r="G25" s="14"/>
      <c r="H25" s="14"/>
      <c r="I25" s="14"/>
      <c r="J25" s="14"/>
      <c r="K25" s="15">
        <f t="shared" ref="K25:K44" si="4">SUM(F25,G25,H25,I25,J25)</f>
        <v>0</v>
      </c>
      <c r="L25" s="3" t="str">
        <f t="shared" ref="L25:L44" si="5">IF(K25&lt;=3,"0",IF(K25&lt;=7,"1",IF(K25&lt;=11,"2",IF(K25&gt;=12,"3"))))</f>
        <v>0</v>
      </c>
      <c r="M25" s="3" t="str">
        <f t="shared" ref="M25:M44" si="6">IF(K25&lt;=3,"ไม่ผ่าน",IF(K25&lt;=7,"ผ่าน",IF(K25&lt;=11,"ดี",IF(K25&gt;=12,"ดีเยี่ยม"))))</f>
        <v>ไม่ผ่าน</v>
      </c>
    </row>
    <row r="26" spans="1:13" s="16" customFormat="1" ht="12" customHeight="1" x14ac:dyDescent="0.25">
      <c r="A26" s="88">
        <v>22</v>
      </c>
      <c r="B26" s="74">
        <v>13849</v>
      </c>
      <c r="C26" s="83" t="s">
        <v>47</v>
      </c>
      <c r="D26" s="83" t="s">
        <v>80</v>
      </c>
      <c r="E26" s="83" t="s">
        <v>81</v>
      </c>
      <c r="F26" s="14"/>
      <c r="G26" s="14"/>
      <c r="H26" s="14"/>
      <c r="I26" s="14"/>
      <c r="J26" s="14"/>
      <c r="K26" s="15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16" customFormat="1" ht="12" customHeight="1" x14ac:dyDescent="0.25">
      <c r="A27" s="88">
        <v>23</v>
      </c>
      <c r="B27" s="74">
        <v>13865</v>
      </c>
      <c r="C27" s="83" t="s">
        <v>47</v>
      </c>
      <c r="D27" s="75" t="s">
        <v>82</v>
      </c>
      <c r="E27" s="75" t="s">
        <v>83</v>
      </c>
      <c r="F27" s="14"/>
      <c r="G27" s="14"/>
      <c r="H27" s="14"/>
      <c r="I27" s="14"/>
      <c r="J27" s="14"/>
      <c r="K27" s="15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16" customFormat="1" ht="12" customHeight="1" x14ac:dyDescent="0.25">
      <c r="A28" s="88">
        <v>24</v>
      </c>
      <c r="B28" s="74">
        <v>13870</v>
      </c>
      <c r="C28" s="75" t="s">
        <v>47</v>
      </c>
      <c r="D28" s="75" t="s">
        <v>84</v>
      </c>
      <c r="E28" s="75" t="s">
        <v>85</v>
      </c>
      <c r="F28" s="14"/>
      <c r="G28" s="14"/>
      <c r="H28" s="14"/>
      <c r="I28" s="14"/>
      <c r="J28" s="14"/>
      <c r="K28" s="15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16" customFormat="1" ht="12" customHeight="1" x14ac:dyDescent="0.25">
      <c r="A29" s="88">
        <v>25</v>
      </c>
      <c r="B29" s="76">
        <v>14175</v>
      </c>
      <c r="C29" s="75" t="s">
        <v>47</v>
      </c>
      <c r="D29" s="75" t="s">
        <v>86</v>
      </c>
      <c r="E29" s="76" t="s">
        <v>87</v>
      </c>
      <c r="F29" s="14"/>
      <c r="G29" s="14"/>
      <c r="H29" s="14"/>
      <c r="I29" s="14"/>
      <c r="J29" s="14"/>
      <c r="K29" s="15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16" customFormat="1" ht="12" customHeight="1" x14ac:dyDescent="0.25">
      <c r="A30" s="88">
        <v>26</v>
      </c>
      <c r="B30" s="74">
        <v>14209</v>
      </c>
      <c r="C30" s="75" t="s">
        <v>47</v>
      </c>
      <c r="D30" s="75" t="s">
        <v>88</v>
      </c>
      <c r="E30" s="76" t="s">
        <v>89</v>
      </c>
      <c r="F30" s="14"/>
      <c r="G30" s="14"/>
      <c r="H30" s="14"/>
      <c r="I30" s="14"/>
      <c r="J30" s="14"/>
      <c r="K30" s="15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16" customFormat="1" ht="12" customHeight="1" x14ac:dyDescent="0.25">
      <c r="A31" s="88">
        <v>27</v>
      </c>
      <c r="B31" s="88">
        <v>14857</v>
      </c>
      <c r="C31" s="75" t="s">
        <v>47</v>
      </c>
      <c r="D31" s="89" t="s">
        <v>90</v>
      </c>
      <c r="E31" s="90" t="s">
        <v>91</v>
      </c>
      <c r="F31" s="14"/>
      <c r="G31" s="14"/>
      <c r="H31" s="14"/>
      <c r="I31" s="14"/>
      <c r="J31" s="14"/>
      <c r="K31" s="15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16" customFormat="1" ht="12" customHeight="1" x14ac:dyDescent="0.25">
      <c r="A32" s="88">
        <v>28</v>
      </c>
      <c r="B32" s="91">
        <v>14858</v>
      </c>
      <c r="C32" s="82" t="s">
        <v>47</v>
      </c>
      <c r="D32" s="75" t="s">
        <v>92</v>
      </c>
      <c r="E32" s="76" t="s">
        <v>93</v>
      </c>
      <c r="F32" s="14"/>
      <c r="G32" s="14"/>
      <c r="H32" s="14"/>
      <c r="I32" s="14"/>
      <c r="J32" s="14"/>
      <c r="K32" s="15">
        <f t="shared" si="4"/>
        <v>0</v>
      </c>
      <c r="L32" s="3" t="str">
        <f t="shared" si="5"/>
        <v>0</v>
      </c>
      <c r="M32" s="3" t="str">
        <f t="shared" si="6"/>
        <v>ไม่ผ่าน</v>
      </c>
    </row>
    <row r="33" spans="1:13" s="16" customFormat="1" ht="12" customHeight="1" x14ac:dyDescent="0.25">
      <c r="A33" s="88">
        <v>29</v>
      </c>
      <c r="B33" s="91">
        <v>14863</v>
      </c>
      <c r="C33" s="82" t="s">
        <v>47</v>
      </c>
      <c r="D33" s="75" t="s">
        <v>94</v>
      </c>
      <c r="E33" s="76" t="s">
        <v>95</v>
      </c>
      <c r="F33" s="14"/>
      <c r="G33" s="14"/>
      <c r="H33" s="14"/>
      <c r="I33" s="14"/>
      <c r="J33" s="14"/>
      <c r="K33" s="15">
        <f t="shared" si="4"/>
        <v>0</v>
      </c>
      <c r="L33" s="3" t="str">
        <f t="shared" si="5"/>
        <v>0</v>
      </c>
      <c r="M33" s="3" t="str">
        <f t="shared" si="6"/>
        <v>ไม่ผ่าน</v>
      </c>
    </row>
    <row r="34" spans="1:13" s="16" customFormat="1" ht="12" customHeight="1" x14ac:dyDescent="0.25">
      <c r="A34" s="88">
        <v>30</v>
      </c>
      <c r="B34" s="88">
        <v>15205</v>
      </c>
      <c r="C34" s="82" t="s">
        <v>47</v>
      </c>
      <c r="D34" s="77" t="s">
        <v>96</v>
      </c>
      <c r="E34" s="78" t="s">
        <v>97</v>
      </c>
      <c r="F34" s="14"/>
      <c r="G34" s="14"/>
      <c r="H34" s="14"/>
      <c r="I34" s="14"/>
      <c r="J34" s="14"/>
      <c r="K34" s="15">
        <f t="shared" si="4"/>
        <v>0</v>
      </c>
      <c r="L34" s="3" t="str">
        <f t="shared" si="5"/>
        <v>0</v>
      </c>
      <c r="M34" s="3" t="str">
        <f t="shared" si="6"/>
        <v>ไม่ผ่าน</v>
      </c>
    </row>
    <row r="35" spans="1:13" s="16" customFormat="1" ht="12" customHeight="1" x14ac:dyDescent="0.25">
      <c r="A35" s="88">
        <v>31</v>
      </c>
      <c r="B35" s="88">
        <v>15231</v>
      </c>
      <c r="C35" s="82" t="s">
        <v>47</v>
      </c>
      <c r="D35" s="75" t="s">
        <v>98</v>
      </c>
      <c r="E35" s="76" t="s">
        <v>99</v>
      </c>
      <c r="F35" s="14"/>
      <c r="G35" s="14"/>
      <c r="H35" s="14"/>
      <c r="I35" s="14"/>
      <c r="J35" s="14"/>
      <c r="K35" s="15">
        <f t="shared" si="4"/>
        <v>0</v>
      </c>
      <c r="L35" s="3" t="str">
        <f t="shared" si="5"/>
        <v>0</v>
      </c>
      <c r="M35" s="3" t="str">
        <f t="shared" si="6"/>
        <v>ไม่ผ่าน</v>
      </c>
    </row>
    <row r="36" spans="1:13" s="16" customFormat="1" ht="12" customHeight="1" x14ac:dyDescent="0.25">
      <c r="A36" s="88">
        <v>32</v>
      </c>
      <c r="B36" s="88">
        <v>15232</v>
      </c>
      <c r="C36" s="92" t="s">
        <v>47</v>
      </c>
      <c r="D36" s="93" t="s">
        <v>100</v>
      </c>
      <c r="E36" s="94" t="s">
        <v>101</v>
      </c>
      <c r="F36" s="14"/>
      <c r="G36" s="14"/>
      <c r="H36" s="14"/>
      <c r="I36" s="14"/>
      <c r="J36" s="14"/>
      <c r="K36" s="15">
        <f t="shared" si="4"/>
        <v>0</v>
      </c>
      <c r="L36" s="3" t="str">
        <f t="shared" si="5"/>
        <v>0</v>
      </c>
      <c r="M36" s="3" t="str">
        <f t="shared" si="6"/>
        <v>ไม่ผ่าน</v>
      </c>
    </row>
    <row r="37" spans="1:13" s="16" customFormat="1" ht="12" customHeight="1" x14ac:dyDescent="0.25">
      <c r="A37" s="88">
        <v>33</v>
      </c>
      <c r="B37" s="88">
        <v>15233</v>
      </c>
      <c r="C37" s="95" t="s">
        <v>47</v>
      </c>
      <c r="D37" s="93" t="s">
        <v>102</v>
      </c>
      <c r="E37" s="94" t="s">
        <v>103</v>
      </c>
      <c r="F37" s="14"/>
      <c r="G37" s="14"/>
      <c r="H37" s="14"/>
      <c r="I37" s="14"/>
      <c r="J37" s="14"/>
      <c r="K37" s="15">
        <f t="shared" si="4"/>
        <v>0</v>
      </c>
      <c r="L37" s="3" t="str">
        <f t="shared" si="5"/>
        <v>0</v>
      </c>
      <c r="M37" s="3" t="str">
        <f t="shared" si="6"/>
        <v>ไม่ผ่าน</v>
      </c>
    </row>
    <row r="38" spans="1:13" s="16" customFormat="1" ht="12" customHeight="1" x14ac:dyDescent="0.25">
      <c r="A38" s="88">
        <v>34</v>
      </c>
      <c r="B38" s="88">
        <v>15234</v>
      </c>
      <c r="C38" s="82" t="s">
        <v>47</v>
      </c>
      <c r="D38" s="75" t="s">
        <v>104</v>
      </c>
      <c r="E38" s="76" t="s">
        <v>105</v>
      </c>
      <c r="F38" s="14"/>
      <c r="G38" s="14"/>
      <c r="H38" s="14"/>
      <c r="I38" s="14"/>
      <c r="J38" s="14"/>
      <c r="K38" s="15">
        <f t="shared" si="4"/>
        <v>0</v>
      </c>
      <c r="L38" s="3" t="str">
        <f t="shared" si="5"/>
        <v>0</v>
      </c>
      <c r="M38" s="3" t="str">
        <f t="shared" si="6"/>
        <v>ไม่ผ่าน</v>
      </c>
    </row>
    <row r="39" spans="1:13" s="16" customFormat="1" ht="12" customHeight="1" x14ac:dyDescent="0.25">
      <c r="A39" s="88">
        <v>35</v>
      </c>
      <c r="B39" s="88">
        <v>15235</v>
      </c>
      <c r="C39" s="82" t="s">
        <v>47</v>
      </c>
      <c r="D39" s="75" t="s">
        <v>106</v>
      </c>
      <c r="E39" s="76" t="s">
        <v>107</v>
      </c>
      <c r="F39" s="14"/>
      <c r="G39" s="14"/>
      <c r="H39" s="14"/>
      <c r="I39" s="14"/>
      <c r="J39" s="14"/>
      <c r="K39" s="15">
        <f t="shared" si="4"/>
        <v>0</v>
      </c>
      <c r="L39" s="3" t="str">
        <f t="shared" si="5"/>
        <v>0</v>
      </c>
      <c r="M39" s="3" t="str">
        <f t="shared" si="6"/>
        <v>ไม่ผ่าน</v>
      </c>
    </row>
    <row r="40" spans="1:13" s="16" customFormat="1" ht="12" customHeight="1" x14ac:dyDescent="0.25">
      <c r="A40" s="88">
        <v>36</v>
      </c>
      <c r="B40" s="88">
        <v>15236</v>
      </c>
      <c r="C40" s="82" t="s">
        <v>47</v>
      </c>
      <c r="D40" s="75" t="s">
        <v>108</v>
      </c>
      <c r="E40" s="76" t="s">
        <v>109</v>
      </c>
      <c r="F40" s="14"/>
      <c r="G40" s="14"/>
      <c r="H40" s="14"/>
      <c r="I40" s="14"/>
      <c r="J40" s="14"/>
      <c r="K40" s="15">
        <f t="shared" si="4"/>
        <v>0</v>
      </c>
      <c r="L40" s="3" t="str">
        <f t="shared" si="5"/>
        <v>0</v>
      </c>
      <c r="M40" s="3" t="str">
        <f t="shared" si="6"/>
        <v>ไม่ผ่าน</v>
      </c>
    </row>
    <row r="41" spans="1:13" s="16" customFormat="1" ht="12" customHeight="1" x14ac:dyDescent="0.25">
      <c r="A41" s="88">
        <v>37</v>
      </c>
      <c r="B41" s="88">
        <v>15237</v>
      </c>
      <c r="C41" s="92" t="s">
        <v>47</v>
      </c>
      <c r="D41" s="93" t="s">
        <v>62</v>
      </c>
      <c r="E41" s="94" t="s">
        <v>110</v>
      </c>
      <c r="F41" s="14"/>
      <c r="G41" s="14"/>
      <c r="H41" s="14"/>
      <c r="I41" s="14"/>
      <c r="J41" s="14"/>
      <c r="K41" s="15">
        <f t="shared" si="4"/>
        <v>0</v>
      </c>
      <c r="L41" s="3" t="str">
        <f t="shared" si="5"/>
        <v>0</v>
      </c>
      <c r="M41" s="3" t="str">
        <f t="shared" si="6"/>
        <v>ไม่ผ่าน</v>
      </c>
    </row>
    <row r="42" spans="1:13" s="16" customFormat="1" ht="12" customHeight="1" x14ac:dyDescent="0.25">
      <c r="A42" s="88">
        <v>38</v>
      </c>
      <c r="B42" s="88">
        <v>15238</v>
      </c>
      <c r="C42" s="82" t="s">
        <v>47</v>
      </c>
      <c r="D42" s="75" t="s">
        <v>111</v>
      </c>
      <c r="E42" s="76" t="s">
        <v>112</v>
      </c>
      <c r="F42" s="14"/>
      <c r="G42" s="14"/>
      <c r="H42" s="14"/>
      <c r="I42" s="14"/>
      <c r="J42" s="14"/>
      <c r="K42" s="15">
        <f t="shared" si="4"/>
        <v>0</v>
      </c>
      <c r="L42" s="3" t="str">
        <f t="shared" si="5"/>
        <v>0</v>
      </c>
      <c r="M42" s="3" t="str">
        <f t="shared" si="6"/>
        <v>ไม่ผ่าน</v>
      </c>
    </row>
    <row r="43" spans="1:13" s="16" customFormat="1" ht="12" customHeight="1" x14ac:dyDescent="0.25">
      <c r="A43" s="88">
        <v>39</v>
      </c>
      <c r="B43" s="88">
        <v>15239</v>
      </c>
      <c r="C43" s="82" t="s">
        <v>47</v>
      </c>
      <c r="D43" s="75" t="s">
        <v>113</v>
      </c>
      <c r="E43" s="76" t="s">
        <v>114</v>
      </c>
      <c r="F43" s="21"/>
      <c r="G43" s="21"/>
      <c r="H43" s="21"/>
      <c r="I43" s="21"/>
      <c r="J43" s="21"/>
      <c r="K43" s="15">
        <f t="shared" si="4"/>
        <v>0</v>
      </c>
      <c r="L43" s="3" t="str">
        <f t="shared" si="5"/>
        <v>0</v>
      </c>
      <c r="M43" s="3" t="str">
        <f t="shared" si="6"/>
        <v>ไม่ผ่าน</v>
      </c>
    </row>
    <row r="44" spans="1:13" s="16" customFormat="1" ht="12" customHeight="1" x14ac:dyDescent="0.25">
      <c r="A44" s="88">
        <v>40</v>
      </c>
      <c r="B44" s="88">
        <v>15240</v>
      </c>
      <c r="C44" s="95" t="s">
        <v>47</v>
      </c>
      <c r="D44" s="93" t="s">
        <v>115</v>
      </c>
      <c r="E44" s="94" t="s">
        <v>116</v>
      </c>
      <c r="F44" s="21"/>
      <c r="G44" s="21"/>
      <c r="H44" s="21"/>
      <c r="I44" s="21"/>
      <c r="J44" s="21"/>
      <c r="K44" s="15">
        <f t="shared" si="4"/>
        <v>0</v>
      </c>
      <c r="L44" s="3" t="str">
        <f t="shared" si="5"/>
        <v>0</v>
      </c>
      <c r="M44" s="3" t="str">
        <f t="shared" si="6"/>
        <v>ไม่ผ่าน</v>
      </c>
    </row>
    <row r="45" spans="1:13" ht="13.5" customHeight="1" x14ac:dyDescent="0.5">
      <c r="F45" s="152">
        <f>COUNTIF(L5:L44,3)</f>
        <v>0</v>
      </c>
      <c r="G45" s="152">
        <f>COUNTIF(L5:L44,2)</f>
        <v>0</v>
      </c>
      <c r="H45" s="152">
        <f>COUNTIF(L5:L44,1)</f>
        <v>0</v>
      </c>
      <c r="I45" s="152">
        <f>COUNTIF(L5:L44,0)</f>
        <v>40</v>
      </c>
    </row>
    <row r="46" spans="1:13" ht="13.5" customHeight="1" x14ac:dyDescent="0.5">
      <c r="C46" s="16" t="s">
        <v>2</v>
      </c>
      <c r="G46" s="66">
        <f>(F45*100)/40</f>
        <v>0</v>
      </c>
      <c r="K46" s="5" t="s">
        <v>18</v>
      </c>
      <c r="M46" s="66">
        <f>(H45*100)/40</f>
        <v>0</v>
      </c>
    </row>
    <row r="47" spans="1:13" ht="13.5" customHeight="1" x14ac:dyDescent="0.5">
      <c r="C47" s="16" t="s">
        <v>13</v>
      </c>
      <c r="G47" s="66">
        <f>(G45*100)/40</f>
        <v>0</v>
      </c>
      <c r="K47" s="5" t="s">
        <v>19</v>
      </c>
      <c r="M47" s="66">
        <f>(I45*100)/40</f>
        <v>100</v>
      </c>
    </row>
    <row r="48" spans="1:13" ht="13.5" customHeight="1" x14ac:dyDescent="0.5">
      <c r="C48" s="16" t="s">
        <v>14</v>
      </c>
      <c r="I48" s="16" t="s">
        <v>20</v>
      </c>
    </row>
    <row r="49" spans="3:9" ht="13.5" customHeight="1" x14ac:dyDescent="0.5">
      <c r="C49" s="16" t="s">
        <v>15</v>
      </c>
      <c r="I49" s="16" t="s">
        <v>22</v>
      </c>
    </row>
    <row r="50" spans="3:9" ht="13.5" customHeight="1" x14ac:dyDescent="0.5">
      <c r="C50" s="16" t="s">
        <v>16</v>
      </c>
      <c r="I50" s="16" t="s">
        <v>21</v>
      </c>
    </row>
    <row r="51" spans="3:9" ht="13.5" customHeight="1" x14ac:dyDescent="0.5">
      <c r="C51" s="1" t="s">
        <v>17</v>
      </c>
    </row>
    <row r="53" spans="3:9" x14ac:dyDescent="0.5">
      <c r="E53" s="42"/>
    </row>
  </sheetData>
  <mergeCells count="9">
    <mergeCell ref="C3:E4"/>
    <mergeCell ref="K3:K4"/>
    <mergeCell ref="E1:M1"/>
    <mergeCell ref="A3:A4"/>
    <mergeCell ref="F3:J3"/>
    <mergeCell ref="A2:M2"/>
    <mergeCell ref="L3:L4"/>
    <mergeCell ref="M3:M4"/>
    <mergeCell ref="B3:B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3" sqref="C3:E4"/>
    </sheetView>
  </sheetViews>
  <sheetFormatPr defaultRowHeight="13.8" x14ac:dyDescent="0.25"/>
  <cols>
    <col min="1" max="1" width="4" customWidth="1"/>
    <col min="2" max="2" width="8.59765625" customWidth="1"/>
    <col min="3" max="3" width="5.69921875" customWidth="1"/>
    <col min="4" max="4" width="9.3984375" customWidth="1"/>
    <col min="5" max="5" width="8" customWidth="1"/>
    <col min="6" max="10" width="3.3984375" customWidth="1"/>
    <col min="11" max="13" width="7.0976562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9.25" customHeight="1" x14ac:dyDescent="0.6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7.25" customHeight="1" x14ac:dyDescent="0.5">
      <c r="A5" s="26">
        <v>1</v>
      </c>
      <c r="B5" s="135" t="s">
        <v>647</v>
      </c>
      <c r="C5" s="136" t="s">
        <v>33</v>
      </c>
      <c r="D5" s="137" t="s">
        <v>648</v>
      </c>
      <c r="E5" s="138" t="s">
        <v>649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26">
        <v>2</v>
      </c>
      <c r="B6" s="135" t="s">
        <v>650</v>
      </c>
      <c r="C6" s="136" t="s">
        <v>33</v>
      </c>
      <c r="D6" s="137" t="s">
        <v>651</v>
      </c>
      <c r="E6" s="138" t="s">
        <v>652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26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26">
        <v>3</v>
      </c>
      <c r="B7" s="135" t="s">
        <v>653</v>
      </c>
      <c r="C7" s="136" t="s">
        <v>33</v>
      </c>
      <c r="D7" s="139" t="s">
        <v>654</v>
      </c>
      <c r="E7" s="140" t="s">
        <v>655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26">
        <v>4</v>
      </c>
      <c r="B8" s="135" t="s">
        <v>656</v>
      </c>
      <c r="C8" s="136" t="s">
        <v>33</v>
      </c>
      <c r="D8" s="141" t="s">
        <v>657</v>
      </c>
      <c r="E8" s="142" t="s">
        <v>658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26">
        <v>5</v>
      </c>
      <c r="B9" s="135" t="s">
        <v>659</v>
      </c>
      <c r="C9" s="136" t="s">
        <v>33</v>
      </c>
      <c r="D9" s="143" t="s">
        <v>660</v>
      </c>
      <c r="E9" s="144" t="s">
        <v>661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26">
        <v>6</v>
      </c>
      <c r="B10" s="135" t="s">
        <v>662</v>
      </c>
      <c r="C10" s="136" t="s">
        <v>33</v>
      </c>
      <c r="D10" s="141" t="s">
        <v>268</v>
      </c>
      <c r="E10" s="142" t="s">
        <v>663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27">
        <v>7</v>
      </c>
      <c r="B11" s="135" t="s">
        <v>664</v>
      </c>
      <c r="C11" s="141" t="s">
        <v>33</v>
      </c>
      <c r="D11" s="141" t="s">
        <v>665</v>
      </c>
      <c r="E11" s="142" t="s">
        <v>666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26">
        <v>8</v>
      </c>
      <c r="B12" s="135" t="s">
        <v>667</v>
      </c>
      <c r="C12" s="141" t="s">
        <v>33</v>
      </c>
      <c r="D12" s="141" t="s">
        <v>668</v>
      </c>
      <c r="E12" s="142" t="s">
        <v>669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29">
        <v>9</v>
      </c>
      <c r="B13" s="135" t="s">
        <v>670</v>
      </c>
      <c r="C13" s="141" t="s">
        <v>33</v>
      </c>
      <c r="D13" s="141" t="s">
        <v>671</v>
      </c>
      <c r="E13" s="142" t="s">
        <v>672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26">
        <v>10</v>
      </c>
      <c r="B14" s="135" t="s">
        <v>673</v>
      </c>
      <c r="C14" s="141" t="s">
        <v>47</v>
      </c>
      <c r="D14" s="141" t="s">
        <v>674</v>
      </c>
      <c r="E14" s="142" t="s">
        <v>675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26">
        <v>11</v>
      </c>
      <c r="B15" s="135" t="s">
        <v>676</v>
      </c>
      <c r="C15" s="141" t="s">
        <v>47</v>
      </c>
      <c r="D15" s="145" t="s">
        <v>677</v>
      </c>
      <c r="E15" s="146" t="s">
        <v>678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26">
        <v>12</v>
      </c>
      <c r="B16" s="135" t="s">
        <v>679</v>
      </c>
      <c r="C16" s="147" t="s">
        <v>47</v>
      </c>
      <c r="D16" s="147" t="s">
        <v>680</v>
      </c>
      <c r="E16" s="148" t="s">
        <v>117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26" si="3"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5">
      <c r="A17" s="26">
        <v>13</v>
      </c>
      <c r="B17" s="135" t="s">
        <v>681</v>
      </c>
      <c r="C17" s="149" t="s">
        <v>47</v>
      </c>
      <c r="D17" s="141" t="s">
        <v>682</v>
      </c>
      <c r="E17" s="142" t="s">
        <v>683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5">
      <c r="A18" s="26">
        <v>14</v>
      </c>
      <c r="B18" s="135" t="s">
        <v>684</v>
      </c>
      <c r="C18" s="149" t="s">
        <v>47</v>
      </c>
      <c r="D18" s="143" t="s">
        <v>685</v>
      </c>
      <c r="E18" s="144" t="s">
        <v>686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5">
      <c r="A19" s="30">
        <v>15</v>
      </c>
      <c r="B19" s="135" t="s">
        <v>687</v>
      </c>
      <c r="C19" s="149" t="s">
        <v>47</v>
      </c>
      <c r="D19" s="141" t="s">
        <v>569</v>
      </c>
      <c r="E19" s="142" t="s">
        <v>87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5">
      <c r="A20" s="26">
        <v>16</v>
      </c>
      <c r="B20" s="135" t="s">
        <v>688</v>
      </c>
      <c r="C20" s="149" t="s">
        <v>47</v>
      </c>
      <c r="D20" s="141" t="s">
        <v>689</v>
      </c>
      <c r="E20" s="142" t="s">
        <v>690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5">
      <c r="A21" s="26">
        <v>17</v>
      </c>
      <c r="B21" s="135" t="s">
        <v>691</v>
      </c>
      <c r="C21" s="149" t="s">
        <v>47</v>
      </c>
      <c r="D21" s="137" t="s">
        <v>692</v>
      </c>
      <c r="E21" s="138" t="s">
        <v>693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5">
      <c r="A22" s="26">
        <v>18</v>
      </c>
      <c r="B22" s="135" t="s">
        <v>694</v>
      </c>
      <c r="C22" s="150" t="s">
        <v>47</v>
      </c>
      <c r="D22" s="111" t="s">
        <v>695</v>
      </c>
      <c r="E22" s="112" t="s">
        <v>696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 x14ac:dyDescent="0.5">
      <c r="A23" s="26">
        <v>19</v>
      </c>
      <c r="B23" s="135" t="s">
        <v>697</v>
      </c>
      <c r="C23" s="151" t="s">
        <v>47</v>
      </c>
      <c r="D23" s="137" t="s">
        <v>698</v>
      </c>
      <c r="E23" s="138" t="s">
        <v>646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 x14ac:dyDescent="0.5">
      <c r="A24" s="26">
        <v>20</v>
      </c>
      <c r="B24" s="135" t="s">
        <v>699</v>
      </c>
      <c r="C24" s="151" t="s">
        <v>47</v>
      </c>
      <c r="D24" s="137" t="s">
        <v>700</v>
      </c>
      <c r="E24" s="138" t="s">
        <v>701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 x14ac:dyDescent="0.5">
      <c r="A25" s="26">
        <v>21</v>
      </c>
      <c r="B25" s="135" t="s">
        <v>702</v>
      </c>
      <c r="C25" s="151" t="s">
        <v>47</v>
      </c>
      <c r="D25" s="137" t="s">
        <v>345</v>
      </c>
      <c r="E25" s="138" t="s">
        <v>703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 x14ac:dyDescent="0.5">
      <c r="A26" s="26">
        <v>22</v>
      </c>
      <c r="B26" s="135" t="s">
        <v>704</v>
      </c>
      <c r="C26" s="136" t="s">
        <v>47</v>
      </c>
      <c r="D26" s="141" t="s">
        <v>705</v>
      </c>
      <c r="E26" s="142" t="s">
        <v>706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 x14ac:dyDescent="0.5">
      <c r="A27" s="60"/>
      <c r="B27" s="65"/>
      <c r="C27" s="28"/>
      <c r="D27" s="28"/>
      <c r="E27" s="28"/>
      <c r="F27" s="153">
        <f>COUNTIF(L5:L26,3)</f>
        <v>0</v>
      </c>
      <c r="G27" s="153">
        <f>COUNTIF(L5:L26,2)</f>
        <v>0</v>
      </c>
      <c r="H27" s="153">
        <f>COUNTIF(L5:L26,1)</f>
        <v>0</v>
      </c>
      <c r="I27" s="153">
        <f>COUNTIF(L5:L26,0)</f>
        <v>22</v>
      </c>
      <c r="J27" s="49"/>
      <c r="K27" s="33"/>
      <c r="L27" s="33"/>
      <c r="M27" s="33"/>
    </row>
    <row r="28" spans="1:13" s="1" customFormat="1" ht="19.8" x14ac:dyDescent="0.5">
      <c r="C28" s="1" t="s">
        <v>2</v>
      </c>
      <c r="F28" s="5"/>
      <c r="G28" s="5"/>
      <c r="H28" s="5"/>
      <c r="I28" s="5"/>
      <c r="J28" s="5"/>
    </row>
    <row r="29" spans="1:13" s="1" customFormat="1" ht="19.8" x14ac:dyDescent="0.5">
      <c r="C29" s="1" t="s">
        <v>13</v>
      </c>
      <c r="F29" s="185">
        <f>(F27*100)/22</f>
        <v>0</v>
      </c>
      <c r="G29" s="185"/>
      <c r="H29" s="5"/>
      <c r="I29" s="5"/>
      <c r="J29" s="5"/>
      <c r="K29" s="5" t="s">
        <v>18</v>
      </c>
      <c r="M29" s="70">
        <f>(H27*100)/22</f>
        <v>0</v>
      </c>
    </row>
    <row r="30" spans="1:13" s="1" customFormat="1" ht="19.8" x14ac:dyDescent="0.5">
      <c r="C30" s="1" t="s">
        <v>14</v>
      </c>
      <c r="F30" s="185">
        <f>(G27*100)/22</f>
        <v>0</v>
      </c>
      <c r="G30" s="185"/>
      <c r="H30" s="5"/>
      <c r="I30" s="5"/>
      <c r="J30" s="5"/>
      <c r="K30" s="5" t="s">
        <v>19</v>
      </c>
      <c r="M30" s="70">
        <f>(I27*100)/22</f>
        <v>100</v>
      </c>
    </row>
    <row r="31" spans="1:13" s="1" customFormat="1" ht="19.8" x14ac:dyDescent="0.5">
      <c r="C31" s="1" t="s">
        <v>15</v>
      </c>
      <c r="F31" s="5"/>
      <c r="G31" s="5"/>
      <c r="H31" s="5"/>
      <c r="I31" s="1" t="s">
        <v>20</v>
      </c>
      <c r="J31" s="5"/>
    </row>
    <row r="32" spans="1:13" s="1" customFormat="1" ht="19.8" x14ac:dyDescent="0.5">
      <c r="C32" s="1" t="s">
        <v>16</v>
      </c>
      <c r="F32" s="5"/>
      <c r="G32" s="5"/>
      <c r="H32" s="5"/>
      <c r="I32" s="1" t="s">
        <v>22</v>
      </c>
      <c r="J32" s="5"/>
    </row>
    <row r="33" spans="3:10" s="1" customFormat="1" ht="19.8" x14ac:dyDescent="0.5">
      <c r="C33" s="1" t="s">
        <v>17</v>
      </c>
      <c r="F33" s="5"/>
      <c r="G33" s="5"/>
      <c r="H33" s="5"/>
      <c r="I33" s="1" t="s">
        <v>21</v>
      </c>
      <c r="J33" s="5"/>
    </row>
  </sheetData>
  <mergeCells count="11">
    <mergeCell ref="B3:B4"/>
    <mergeCell ref="F29:G29"/>
    <mergeCell ref="F30:G30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3" sqref="C3:C4"/>
    </sheetView>
  </sheetViews>
  <sheetFormatPr defaultRowHeight="13.8" x14ac:dyDescent="0.25"/>
  <cols>
    <col min="1" max="1" width="4.3984375" customWidth="1"/>
    <col min="2" max="2" width="8.09765625" customWidth="1"/>
    <col min="3" max="3" width="19" customWidth="1"/>
    <col min="4" max="8" width="3.69921875" customWidth="1"/>
    <col min="9" max="9" width="6.19921875" customWidth="1"/>
    <col min="10" max="11" width="7.3984375" customWidth="1"/>
  </cols>
  <sheetData>
    <row r="1" spans="1:11" s="1" customFormat="1" ht="21" x14ac:dyDescent="0.6">
      <c r="A1" s="2"/>
      <c r="B1" s="2"/>
      <c r="C1" s="170" t="s">
        <v>2</v>
      </c>
      <c r="D1" s="170"/>
      <c r="E1" s="170"/>
      <c r="F1" s="170"/>
      <c r="G1" s="170"/>
      <c r="H1" s="170"/>
      <c r="I1" s="170"/>
      <c r="J1" s="170"/>
      <c r="K1" s="170"/>
    </row>
    <row r="2" spans="1:11" s="1" customFormat="1" ht="29.25" customHeight="1" x14ac:dyDescent="0.6">
      <c r="A2" s="173" t="s">
        <v>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1" customFormat="1" ht="21" customHeight="1" x14ac:dyDescent="0.5">
      <c r="A3" s="171" t="s">
        <v>3</v>
      </c>
      <c r="B3" s="177" t="s">
        <v>4</v>
      </c>
      <c r="C3" s="171" t="s">
        <v>5</v>
      </c>
      <c r="D3" s="172" t="s">
        <v>1</v>
      </c>
      <c r="E3" s="172"/>
      <c r="F3" s="172"/>
      <c r="G3" s="172"/>
      <c r="H3" s="172"/>
      <c r="I3" s="168" t="s">
        <v>0</v>
      </c>
      <c r="J3" s="174" t="s">
        <v>11</v>
      </c>
      <c r="K3" s="174" t="s">
        <v>12</v>
      </c>
    </row>
    <row r="4" spans="1:11" s="1" customFormat="1" ht="58.5" customHeight="1" x14ac:dyDescent="0.5">
      <c r="A4" s="171"/>
      <c r="B4" s="178"/>
      <c r="C4" s="171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9"/>
      <c r="J4" s="175"/>
      <c r="K4" s="176"/>
    </row>
    <row r="5" spans="1:11" s="1" customFormat="1" ht="17.25" customHeight="1" x14ac:dyDescent="0.5">
      <c r="A5" s="8">
        <v>1</v>
      </c>
      <c r="B5" s="12"/>
      <c r="C5" s="13"/>
      <c r="D5" s="4">
        <v>1</v>
      </c>
      <c r="E5" s="4"/>
      <c r="F5" s="4">
        <v>1</v>
      </c>
      <c r="G5" s="4">
        <v>1</v>
      </c>
      <c r="H5" s="4"/>
      <c r="I5" s="3">
        <f t="shared" ref="I5:I26" si="0">SUM(D5,E5,F5,G5,H5)</f>
        <v>3</v>
      </c>
      <c r="J5" s="3" t="str">
        <f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7.25" customHeight="1" x14ac:dyDescent="0.5">
      <c r="A6" s="8">
        <v>2</v>
      </c>
      <c r="B6" s="12"/>
      <c r="C6" s="13"/>
      <c r="D6" s="4">
        <v>1</v>
      </c>
      <c r="E6" s="4"/>
      <c r="F6" s="4"/>
      <c r="G6" s="4">
        <v>1</v>
      </c>
      <c r="H6" s="4">
        <v>1</v>
      </c>
      <c r="I6" s="3">
        <f t="shared" si="0"/>
        <v>3</v>
      </c>
      <c r="J6" s="3" t="str">
        <f t="shared" ref="J6:J40" si="1">IF(I6&lt;=3,"0",IF(I6&lt;=7,"1",IF(I6&lt;=11,"2",IF(I6&gt;=12,"3"))))</f>
        <v>0</v>
      </c>
      <c r="K6" s="3" t="str">
        <f t="shared" ref="K6:K13" si="2">IF(I6&lt;=3,"ไม่ผ่าน",IF(I6&lt;=7,"ผ่าน",IF(I6&lt;=11,"ดี",IF(I6&gt;=12,"ดีเยี่ยม"))))</f>
        <v>ไม่ผ่าน</v>
      </c>
    </row>
    <row r="7" spans="1:11" s="1" customFormat="1" ht="17.25" customHeight="1" x14ac:dyDescent="0.5">
      <c r="A7" s="8">
        <v>3</v>
      </c>
      <c r="B7" s="12"/>
      <c r="C7" s="13"/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0</v>
      </c>
      <c r="J7" s="3" t="str">
        <f t="shared" si="1"/>
        <v>0</v>
      </c>
      <c r="K7" s="3" t="str">
        <f t="shared" si="2"/>
        <v>ไม่ผ่าน</v>
      </c>
    </row>
    <row r="8" spans="1:11" s="1" customFormat="1" ht="17.25" customHeight="1" x14ac:dyDescent="0.5">
      <c r="A8" s="8">
        <v>4</v>
      </c>
      <c r="B8" s="12"/>
      <c r="C8" s="13"/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0</v>
      </c>
      <c r="J8" s="3" t="str">
        <f t="shared" si="1"/>
        <v>0</v>
      </c>
      <c r="K8" s="3" t="str">
        <f t="shared" si="2"/>
        <v>ไม่ผ่าน</v>
      </c>
    </row>
    <row r="9" spans="1:11" s="1" customFormat="1" ht="17.25" customHeight="1" x14ac:dyDescent="0.5">
      <c r="A9" s="8">
        <v>5</v>
      </c>
      <c r="B9" s="12"/>
      <c r="C9" s="13"/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0</v>
      </c>
      <c r="J9" s="3" t="str">
        <f t="shared" si="1"/>
        <v>0</v>
      </c>
      <c r="K9" s="3" t="str">
        <f t="shared" si="2"/>
        <v>ไม่ผ่าน</v>
      </c>
    </row>
    <row r="10" spans="1:11" s="1" customFormat="1" ht="17.25" customHeight="1" x14ac:dyDescent="0.5">
      <c r="A10" s="8">
        <v>6</v>
      </c>
      <c r="B10" s="12"/>
      <c r="C10" s="13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0</v>
      </c>
      <c r="J10" s="3" t="str">
        <f t="shared" si="1"/>
        <v>0</v>
      </c>
      <c r="K10" s="3" t="str">
        <f t="shared" si="2"/>
        <v>ไม่ผ่าน</v>
      </c>
    </row>
    <row r="11" spans="1:11" s="1" customFormat="1" ht="17.25" customHeight="1" x14ac:dyDescent="0.5">
      <c r="A11" s="8">
        <v>7</v>
      </c>
      <c r="B11" s="12"/>
      <c r="C11" s="1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0</v>
      </c>
      <c r="J11" s="3" t="str">
        <f t="shared" si="1"/>
        <v>0</v>
      </c>
      <c r="K11" s="3" t="str">
        <f t="shared" si="2"/>
        <v>ไม่ผ่าน</v>
      </c>
    </row>
    <row r="12" spans="1:11" s="1" customFormat="1" ht="17.25" customHeight="1" x14ac:dyDescent="0.5">
      <c r="A12" s="8">
        <v>8</v>
      </c>
      <c r="B12" s="12"/>
      <c r="C12" s="1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0</v>
      </c>
      <c r="J12" s="3" t="str">
        <f t="shared" si="1"/>
        <v>0</v>
      </c>
      <c r="K12" s="3" t="str">
        <f t="shared" si="2"/>
        <v>ไม่ผ่าน</v>
      </c>
    </row>
    <row r="13" spans="1:11" s="1" customFormat="1" ht="17.25" customHeight="1" x14ac:dyDescent="0.5">
      <c r="A13" s="8">
        <v>9</v>
      </c>
      <c r="B13" s="12"/>
      <c r="C13" s="1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f t="shared" si="0"/>
        <v>0</v>
      </c>
      <c r="J13" s="3" t="str">
        <f t="shared" si="1"/>
        <v>0</v>
      </c>
      <c r="K13" s="3" t="str">
        <f t="shared" si="2"/>
        <v>ไม่ผ่าน</v>
      </c>
    </row>
    <row r="14" spans="1:11" s="1" customFormat="1" ht="17.25" customHeight="1" x14ac:dyDescent="0.5">
      <c r="A14" s="8">
        <v>10</v>
      </c>
      <c r="B14" s="12"/>
      <c r="C14" s="13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f t="shared" si="0"/>
        <v>0</v>
      </c>
      <c r="J14" s="3" t="str">
        <f t="shared" si="1"/>
        <v>0</v>
      </c>
      <c r="K14" s="3" t="str">
        <f t="shared" ref="K14:K26" si="3">IF(I14&lt;=3,"ไม่ผ่าน",IF(I14&lt;=7,"ผ่าน",IF(I14&lt;=11,"ดี",IF(I14&gt;=12,"ดีเยี่ยม"))))</f>
        <v>ไม่ผ่าน</v>
      </c>
    </row>
    <row r="15" spans="1:11" s="1" customFormat="1" ht="17.25" customHeight="1" x14ac:dyDescent="0.5">
      <c r="A15" s="8">
        <v>11</v>
      </c>
      <c r="B15" s="12"/>
      <c r="C15" s="1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f t="shared" si="0"/>
        <v>0</v>
      </c>
      <c r="J15" s="3" t="str">
        <f t="shared" si="1"/>
        <v>0</v>
      </c>
      <c r="K15" s="3" t="str">
        <f t="shared" si="3"/>
        <v>ไม่ผ่าน</v>
      </c>
    </row>
    <row r="16" spans="1:11" s="1" customFormat="1" ht="17.25" customHeight="1" x14ac:dyDescent="0.5">
      <c r="A16" s="8">
        <v>12</v>
      </c>
      <c r="B16" s="12"/>
      <c r="C16" s="1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f t="shared" si="0"/>
        <v>0</v>
      </c>
      <c r="J16" s="3" t="str">
        <f t="shared" si="1"/>
        <v>0</v>
      </c>
      <c r="K16" s="3" t="str">
        <f t="shared" si="3"/>
        <v>ไม่ผ่าน</v>
      </c>
    </row>
    <row r="17" spans="1:11" s="1" customFormat="1" ht="17.25" customHeight="1" x14ac:dyDescent="0.5">
      <c r="A17" s="8">
        <v>13</v>
      </c>
      <c r="B17" s="12"/>
      <c r="C17" s="13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f t="shared" si="0"/>
        <v>0</v>
      </c>
      <c r="J17" s="3" t="str">
        <f t="shared" si="1"/>
        <v>0</v>
      </c>
      <c r="K17" s="3" t="str">
        <f t="shared" si="3"/>
        <v>ไม่ผ่าน</v>
      </c>
    </row>
    <row r="18" spans="1:11" s="1" customFormat="1" ht="17.25" customHeight="1" x14ac:dyDescent="0.5">
      <c r="A18" s="8">
        <v>14</v>
      </c>
      <c r="B18" s="12"/>
      <c r="C18" s="13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f t="shared" si="0"/>
        <v>0</v>
      </c>
      <c r="J18" s="3" t="str">
        <f t="shared" si="1"/>
        <v>0</v>
      </c>
      <c r="K18" s="3" t="str">
        <f t="shared" si="3"/>
        <v>ไม่ผ่าน</v>
      </c>
    </row>
    <row r="19" spans="1:11" s="1" customFormat="1" ht="17.25" customHeight="1" x14ac:dyDescent="0.5">
      <c r="A19" s="8">
        <v>15</v>
      </c>
      <c r="B19" s="12"/>
      <c r="C19" s="13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f t="shared" si="0"/>
        <v>0</v>
      </c>
      <c r="J19" s="3" t="str">
        <f t="shared" si="1"/>
        <v>0</v>
      </c>
      <c r="K19" s="3" t="str">
        <f t="shared" si="3"/>
        <v>ไม่ผ่าน</v>
      </c>
    </row>
    <row r="20" spans="1:11" s="1" customFormat="1" ht="17.25" customHeight="1" x14ac:dyDescent="0.5">
      <c r="A20" s="8">
        <v>16</v>
      </c>
      <c r="B20" s="12"/>
      <c r="C20" s="13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f t="shared" si="0"/>
        <v>0</v>
      </c>
      <c r="J20" s="3" t="str">
        <f t="shared" si="1"/>
        <v>0</v>
      </c>
      <c r="K20" s="3" t="str">
        <f t="shared" si="3"/>
        <v>ไม่ผ่าน</v>
      </c>
    </row>
    <row r="21" spans="1:11" s="1" customFormat="1" ht="17.25" customHeight="1" x14ac:dyDescent="0.5">
      <c r="A21" s="8">
        <v>17</v>
      </c>
      <c r="B21" s="12"/>
      <c r="C21" s="13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f t="shared" si="0"/>
        <v>0</v>
      </c>
      <c r="J21" s="3" t="str">
        <f t="shared" si="1"/>
        <v>0</v>
      </c>
      <c r="K21" s="3" t="str">
        <f t="shared" si="3"/>
        <v>ไม่ผ่าน</v>
      </c>
    </row>
    <row r="22" spans="1:11" s="1" customFormat="1" ht="17.25" customHeight="1" x14ac:dyDescent="0.5">
      <c r="A22" s="8">
        <v>18</v>
      </c>
      <c r="B22" s="12"/>
      <c r="C22" s="13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f t="shared" si="0"/>
        <v>0</v>
      </c>
      <c r="J22" s="3" t="str">
        <f t="shared" si="1"/>
        <v>0</v>
      </c>
      <c r="K22" s="3" t="str">
        <f t="shared" si="3"/>
        <v>ไม่ผ่าน</v>
      </c>
    </row>
    <row r="23" spans="1:11" s="1" customFormat="1" ht="17.25" customHeight="1" x14ac:dyDescent="0.5">
      <c r="A23" s="8">
        <v>19</v>
      </c>
      <c r="B23" s="12"/>
      <c r="C23" s="13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f t="shared" si="0"/>
        <v>0</v>
      </c>
      <c r="J23" s="3" t="str">
        <f t="shared" si="1"/>
        <v>0</v>
      </c>
      <c r="K23" s="3" t="str">
        <f t="shared" si="3"/>
        <v>ไม่ผ่าน</v>
      </c>
    </row>
    <row r="24" spans="1:11" s="1" customFormat="1" ht="17.25" customHeight="1" x14ac:dyDescent="0.5">
      <c r="A24" s="7">
        <v>20</v>
      </c>
      <c r="B24" s="12"/>
      <c r="C24" s="13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f t="shared" si="0"/>
        <v>0</v>
      </c>
      <c r="J24" s="3" t="str">
        <f t="shared" si="1"/>
        <v>0</v>
      </c>
      <c r="K24" s="3" t="str">
        <f t="shared" si="3"/>
        <v>ไม่ผ่าน</v>
      </c>
    </row>
    <row r="25" spans="1:11" s="1" customFormat="1" ht="17.25" customHeight="1" x14ac:dyDescent="0.5">
      <c r="A25" s="7">
        <v>21</v>
      </c>
      <c r="B25" s="12"/>
      <c r="C25" s="13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f t="shared" si="0"/>
        <v>0</v>
      </c>
      <c r="J25" s="3" t="str">
        <f t="shared" si="1"/>
        <v>0</v>
      </c>
      <c r="K25" s="3" t="str">
        <f t="shared" si="3"/>
        <v>ไม่ผ่าน</v>
      </c>
    </row>
    <row r="26" spans="1:11" s="1" customFormat="1" ht="17.25" customHeight="1" x14ac:dyDescent="0.5">
      <c r="A26" s="7">
        <v>22</v>
      </c>
      <c r="B26" s="12"/>
      <c r="C26" s="1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f t="shared" si="0"/>
        <v>0</v>
      </c>
      <c r="J26" s="3" t="str">
        <f t="shared" si="1"/>
        <v>0</v>
      </c>
      <c r="K26" s="3" t="str">
        <f t="shared" si="3"/>
        <v>ไม่ผ่าน</v>
      </c>
    </row>
    <row r="27" spans="1:11" s="1" customFormat="1" ht="17.25" customHeight="1" x14ac:dyDescent="0.5">
      <c r="A27" s="7">
        <v>23</v>
      </c>
      <c r="B27" s="12"/>
      <c r="C27" s="13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f t="shared" ref="I27:I40" si="4">SUM(D27,E27,F27,G27,H27)</f>
        <v>0</v>
      </c>
      <c r="J27" s="3" t="str">
        <f>IF(I27&lt;=3,"0",IF(I27&lt;=7,"1",IF(I27&lt;=11,"2",IF(I27&gt;=12,"3"))))</f>
        <v>0</v>
      </c>
      <c r="K27" s="3" t="str">
        <f>IF(I27&lt;=3,"ไม่ผ่าน",IF(I27&lt;=7,"ผ่าน",IF(I27&lt;=11,"ดี",IF(I27&gt;=12,"ดีเยี่ยม"))))</f>
        <v>ไม่ผ่าน</v>
      </c>
    </row>
    <row r="28" spans="1:11" s="1" customFormat="1" ht="17.25" customHeight="1" x14ac:dyDescent="0.5">
      <c r="A28" s="7">
        <v>24</v>
      </c>
      <c r="B28" s="12"/>
      <c r="C28" s="1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f t="shared" si="4"/>
        <v>0</v>
      </c>
      <c r="J28" s="3" t="str">
        <f t="shared" si="1"/>
        <v>0</v>
      </c>
      <c r="K28" s="3" t="str">
        <f t="shared" ref="K28:K36" si="5">IF(I28&lt;=3,"ไม่ผ่าน",IF(I28&lt;=7,"ผ่าน",IF(I28&lt;=11,"ดี",IF(I28&gt;=12,"ดีเยี่ยม"))))</f>
        <v>ไม่ผ่าน</v>
      </c>
    </row>
    <row r="29" spans="1:11" s="1" customFormat="1" ht="17.25" customHeight="1" x14ac:dyDescent="0.5">
      <c r="A29" s="7">
        <v>25</v>
      </c>
      <c r="B29" s="12"/>
      <c r="C29" s="13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f t="shared" si="4"/>
        <v>0</v>
      </c>
      <c r="J29" s="3" t="str">
        <f t="shared" si="1"/>
        <v>0</v>
      </c>
      <c r="K29" s="3" t="str">
        <f t="shared" si="5"/>
        <v>ไม่ผ่าน</v>
      </c>
    </row>
    <row r="30" spans="1:11" s="1" customFormat="1" ht="17.25" customHeight="1" x14ac:dyDescent="0.5">
      <c r="A30" s="7">
        <v>26</v>
      </c>
      <c r="B30" s="12"/>
      <c r="C30" s="13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f t="shared" si="4"/>
        <v>0</v>
      </c>
      <c r="J30" s="3" t="str">
        <f t="shared" si="1"/>
        <v>0</v>
      </c>
      <c r="K30" s="3" t="str">
        <f t="shared" si="5"/>
        <v>ไม่ผ่าน</v>
      </c>
    </row>
    <row r="31" spans="1:11" s="1" customFormat="1" ht="17.25" customHeight="1" x14ac:dyDescent="0.5">
      <c r="A31" s="7">
        <v>27</v>
      </c>
      <c r="B31" s="12"/>
      <c r="C31" s="13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f t="shared" si="4"/>
        <v>0</v>
      </c>
      <c r="J31" s="3" t="str">
        <f t="shared" si="1"/>
        <v>0</v>
      </c>
      <c r="K31" s="3" t="str">
        <f t="shared" si="5"/>
        <v>ไม่ผ่าน</v>
      </c>
    </row>
    <row r="32" spans="1:11" s="1" customFormat="1" ht="17.25" customHeight="1" x14ac:dyDescent="0.5">
      <c r="A32" s="7">
        <v>28</v>
      </c>
      <c r="B32" s="12"/>
      <c r="C32" s="13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f t="shared" si="4"/>
        <v>0</v>
      </c>
      <c r="J32" s="3" t="str">
        <f t="shared" si="1"/>
        <v>0</v>
      </c>
      <c r="K32" s="3" t="str">
        <f t="shared" si="5"/>
        <v>ไม่ผ่าน</v>
      </c>
    </row>
    <row r="33" spans="1:11" s="1" customFormat="1" ht="17.25" customHeight="1" x14ac:dyDescent="0.5">
      <c r="A33" s="7">
        <v>29</v>
      </c>
      <c r="B33" s="12"/>
      <c r="C33" s="1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f t="shared" si="4"/>
        <v>0</v>
      </c>
      <c r="J33" s="3" t="str">
        <f t="shared" si="1"/>
        <v>0</v>
      </c>
      <c r="K33" s="3" t="str">
        <f t="shared" si="5"/>
        <v>ไม่ผ่าน</v>
      </c>
    </row>
    <row r="34" spans="1:11" s="1" customFormat="1" ht="17.25" customHeight="1" x14ac:dyDescent="0.5">
      <c r="A34" s="7">
        <v>30</v>
      </c>
      <c r="B34" s="12"/>
      <c r="C34" s="13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3">
        <f t="shared" si="4"/>
        <v>0</v>
      </c>
      <c r="J34" s="3" t="str">
        <f t="shared" si="1"/>
        <v>0</v>
      </c>
      <c r="K34" s="3" t="str">
        <f t="shared" si="5"/>
        <v>ไม่ผ่าน</v>
      </c>
    </row>
    <row r="35" spans="1:11" s="1" customFormat="1" ht="17.25" customHeight="1" x14ac:dyDescent="0.5">
      <c r="A35" s="7">
        <v>31</v>
      </c>
      <c r="B35" s="12"/>
      <c r="C35" s="13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3">
        <f t="shared" si="4"/>
        <v>0</v>
      </c>
      <c r="J35" s="3" t="str">
        <f t="shared" si="1"/>
        <v>0</v>
      </c>
      <c r="K35" s="3" t="str">
        <f t="shared" si="5"/>
        <v>ไม่ผ่าน</v>
      </c>
    </row>
    <row r="36" spans="1:11" s="1" customFormat="1" ht="17.25" customHeight="1" x14ac:dyDescent="0.5">
      <c r="A36" s="7">
        <v>32</v>
      </c>
      <c r="B36" s="12"/>
      <c r="C36" s="13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3">
        <f t="shared" si="4"/>
        <v>0</v>
      </c>
      <c r="J36" s="3" t="str">
        <f t="shared" si="1"/>
        <v>0</v>
      </c>
      <c r="K36" s="3" t="str">
        <f t="shared" si="5"/>
        <v>ไม่ผ่าน</v>
      </c>
    </row>
    <row r="37" spans="1:11" s="1" customFormat="1" ht="17.25" customHeight="1" x14ac:dyDescent="0.5">
      <c r="A37" s="7">
        <v>33</v>
      </c>
      <c r="B37" s="12"/>
      <c r="C37" s="13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3">
        <f t="shared" si="4"/>
        <v>0</v>
      </c>
      <c r="J37" s="3" t="str">
        <f>IF(I37&lt;=3,"0",IF(I37&lt;=7,"1",IF(I37&lt;=11,"2",IF(I37&gt;=12,"3"))))</f>
        <v>0</v>
      </c>
      <c r="K37" s="3" t="str">
        <f>IF(I37&lt;=3,"ไม่ผ่าน",IF(I37&lt;=7,"ผ่าน",IF(I37&lt;=11,"ดี",IF(I37&gt;=12,"ดีเยี่ยม"))))</f>
        <v>ไม่ผ่าน</v>
      </c>
    </row>
    <row r="38" spans="1:11" s="1" customFormat="1" ht="17.25" customHeight="1" x14ac:dyDescent="0.5">
      <c r="A38" s="7">
        <v>34</v>
      </c>
      <c r="B38" s="12"/>
      <c r="C38" s="13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3">
        <f t="shared" si="4"/>
        <v>0</v>
      </c>
      <c r="J38" s="3" t="str">
        <f t="shared" si="1"/>
        <v>0</v>
      </c>
      <c r="K38" s="3" t="str">
        <f>IF(I38&lt;=3,"ไม่ผ่าน",IF(I38&lt;=7,"ผ่าน",IF(I38&lt;=11,"ดี",IF(I38&gt;=12,"ดีเยี่ยม"))))</f>
        <v>ไม่ผ่าน</v>
      </c>
    </row>
    <row r="39" spans="1:11" s="1" customFormat="1" ht="17.25" customHeight="1" x14ac:dyDescent="0.5">
      <c r="A39" s="7">
        <v>35</v>
      </c>
      <c r="B39" s="12"/>
      <c r="C39" s="13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3">
        <f t="shared" si="4"/>
        <v>0</v>
      </c>
      <c r="J39" s="3" t="str">
        <f t="shared" si="1"/>
        <v>0</v>
      </c>
      <c r="K39" s="3" t="str">
        <f>IF(I39&lt;=3,"ไม่ผ่าน",IF(I39&lt;=7,"ผ่าน",IF(I39&lt;=11,"ดี",IF(I39&gt;=12,"ดีเยี่ยม"))))</f>
        <v>ไม่ผ่าน</v>
      </c>
    </row>
    <row r="40" spans="1:11" s="1" customFormat="1" ht="17.25" customHeight="1" x14ac:dyDescent="0.5">
      <c r="A40" s="7">
        <v>36</v>
      </c>
      <c r="B40" s="12"/>
      <c r="C40" s="13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3">
        <f t="shared" si="4"/>
        <v>0</v>
      </c>
      <c r="J40" s="3" t="str">
        <f t="shared" si="1"/>
        <v>0</v>
      </c>
      <c r="K40" s="3" t="str">
        <f>IF(I40&lt;=3,"ไม่ผ่าน",IF(I40&lt;=7,"ผ่าน",IF(I40&lt;=11,"ดี",IF(I40&gt;=12,"ดีเยี่ยม"))))</f>
        <v>ไม่ผ่าน</v>
      </c>
    </row>
    <row r="41" spans="1:11" s="1" customFormat="1" ht="17.25" customHeight="1" x14ac:dyDescent="0.5">
      <c r="A41" s="9"/>
      <c r="B41" s="9"/>
      <c r="C41" s="10"/>
      <c r="D41" s="11"/>
      <c r="E41" s="11"/>
      <c r="F41" s="11"/>
      <c r="G41" s="11"/>
      <c r="H41" s="11"/>
      <c r="I41" s="10"/>
      <c r="J41" s="10"/>
      <c r="K41" s="10"/>
    </row>
    <row r="42" spans="1:11" s="1" customFormat="1" ht="19.8" x14ac:dyDescent="0.5">
      <c r="C42" s="1" t="s">
        <v>2</v>
      </c>
      <c r="D42" s="5"/>
      <c r="E42" s="5"/>
      <c r="F42" s="5"/>
      <c r="G42" s="5"/>
      <c r="H42" s="5"/>
    </row>
    <row r="43" spans="1:11" s="1" customFormat="1" ht="21" x14ac:dyDescent="0.5">
      <c r="C43" s="1" t="s">
        <v>13</v>
      </c>
      <c r="D43" s="5"/>
      <c r="E43" s="3"/>
      <c r="F43" s="5"/>
      <c r="G43" s="5"/>
      <c r="H43" s="5"/>
      <c r="I43" s="5" t="s">
        <v>18</v>
      </c>
      <c r="K43" s="3"/>
    </row>
    <row r="44" spans="1:11" s="1" customFormat="1" ht="21" x14ac:dyDescent="0.5">
      <c r="C44" s="1" t="s">
        <v>14</v>
      </c>
      <c r="D44" s="5"/>
      <c r="E44" s="3"/>
      <c r="F44" s="5"/>
      <c r="G44" s="5"/>
      <c r="H44" s="5"/>
      <c r="I44" s="5" t="s">
        <v>19</v>
      </c>
      <c r="K44" s="3"/>
    </row>
    <row r="45" spans="1:11" s="1" customFormat="1" ht="19.8" x14ac:dyDescent="0.5">
      <c r="C45" s="1" t="s">
        <v>15</v>
      </c>
      <c r="D45" s="5"/>
      <c r="E45" s="5"/>
      <c r="F45" s="5"/>
      <c r="G45" s="1" t="s">
        <v>20</v>
      </c>
      <c r="H45" s="5"/>
    </row>
    <row r="46" spans="1:11" s="1" customFormat="1" ht="19.8" x14ac:dyDescent="0.5">
      <c r="C46" s="1" t="s">
        <v>16</v>
      </c>
      <c r="D46" s="5"/>
      <c r="E46" s="5"/>
      <c r="F46" s="5"/>
      <c r="G46" s="1" t="s">
        <v>22</v>
      </c>
      <c r="H46" s="5"/>
    </row>
    <row r="47" spans="1:11" s="1" customFormat="1" ht="19.8" x14ac:dyDescent="0.5">
      <c r="C47" s="1" t="s">
        <v>17</v>
      </c>
      <c r="D47" s="5"/>
      <c r="E47" s="5"/>
      <c r="F47" s="5"/>
      <c r="G47" s="1" t="s">
        <v>21</v>
      </c>
      <c r="H47" s="5"/>
    </row>
  </sheetData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pane ySplit="2" topLeftCell="A31" activePane="bottomLeft" state="frozen"/>
      <selection pane="bottomLeft" activeCell="I47" sqref="I47"/>
    </sheetView>
  </sheetViews>
  <sheetFormatPr defaultRowHeight="13.8" x14ac:dyDescent="0.25"/>
  <cols>
    <col min="1" max="1" width="3.3984375" customWidth="1"/>
    <col min="2" max="2" width="8.3984375" customWidth="1"/>
    <col min="3" max="3" width="7" customWidth="1"/>
    <col min="4" max="4" width="8.8984375" customWidth="1"/>
    <col min="5" max="5" width="8.5" customWidth="1"/>
    <col min="6" max="10" width="3.69921875" customWidth="1"/>
    <col min="11" max="11" width="6.69921875" customWidth="1"/>
    <col min="12" max="12" width="8" customWidth="1"/>
    <col min="13" max="13" width="8.8984375" customWidth="1"/>
  </cols>
  <sheetData>
    <row r="1" spans="1:13" s="1" customFormat="1" ht="21" x14ac:dyDescent="0.6">
      <c r="A1" s="2"/>
      <c r="B1" s="2"/>
      <c r="C1" s="2"/>
      <c r="D1" s="2"/>
      <c r="E1" s="32" t="s">
        <v>2</v>
      </c>
      <c r="F1" s="32"/>
      <c r="G1" s="32"/>
      <c r="H1" s="32"/>
      <c r="I1" s="32"/>
      <c r="J1" s="32"/>
      <c r="K1" s="32"/>
      <c r="L1" s="32"/>
      <c r="M1" s="32"/>
    </row>
    <row r="2" spans="1:13" s="1" customFormat="1" ht="21" x14ac:dyDescent="0.6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17.25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2" customHeight="1" x14ac:dyDescent="0.5">
      <c r="A5" s="88">
        <v>1</v>
      </c>
      <c r="B5" s="88">
        <v>13814</v>
      </c>
      <c r="C5" s="75" t="s">
        <v>33</v>
      </c>
      <c r="D5" s="75" t="s">
        <v>45</v>
      </c>
      <c r="E5" s="76" t="s">
        <v>117</v>
      </c>
      <c r="F5" s="68"/>
      <c r="G5" s="68"/>
      <c r="H5" s="68"/>
      <c r="I5" s="68"/>
      <c r="J5" s="68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" customHeight="1" x14ac:dyDescent="0.5">
      <c r="A6" s="88">
        <v>2</v>
      </c>
      <c r="B6" s="97">
        <v>13816</v>
      </c>
      <c r="C6" s="75" t="s">
        <v>33</v>
      </c>
      <c r="D6" s="75" t="s">
        <v>118</v>
      </c>
      <c r="E6" s="76" t="s">
        <v>119</v>
      </c>
      <c r="F6" s="68"/>
      <c r="G6" s="68"/>
      <c r="H6" s="68"/>
      <c r="I6" s="68"/>
      <c r="J6" s="68"/>
      <c r="K6" s="3">
        <f t="shared" si="0"/>
        <v>0</v>
      </c>
      <c r="L6" s="3" t="str">
        <f t="shared" ref="L6:L31" si="1"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2" customHeight="1" x14ac:dyDescent="0.5">
      <c r="A7" s="88">
        <v>3</v>
      </c>
      <c r="B7" s="88">
        <v>13873</v>
      </c>
      <c r="C7" s="77" t="s">
        <v>33</v>
      </c>
      <c r="D7" s="77" t="s">
        <v>120</v>
      </c>
      <c r="E7" s="78" t="s">
        <v>121</v>
      </c>
      <c r="F7" s="68"/>
      <c r="G7" s="68"/>
      <c r="H7" s="68"/>
      <c r="I7" s="68"/>
      <c r="J7" s="68"/>
      <c r="K7" s="3">
        <f t="shared" si="0"/>
        <v>0</v>
      </c>
      <c r="L7" s="3" t="str">
        <f t="shared" si="1"/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" customFormat="1" ht="12" customHeight="1" x14ac:dyDescent="0.5">
      <c r="A8" s="88">
        <v>4</v>
      </c>
      <c r="B8" s="74">
        <v>13879</v>
      </c>
      <c r="C8" s="75" t="s">
        <v>33</v>
      </c>
      <c r="D8" s="75" t="s">
        <v>122</v>
      </c>
      <c r="E8" s="76" t="s">
        <v>123</v>
      </c>
      <c r="F8" s="72"/>
      <c r="G8" s="72"/>
      <c r="H8" s="72"/>
      <c r="I8" s="72"/>
      <c r="J8" s="72"/>
      <c r="K8" s="3">
        <f t="shared" ref="K8:K13" si="2">SUM(F8,G8,H8,I8,J8)</f>
        <v>0</v>
      </c>
      <c r="L8" s="3" t="str">
        <f t="shared" ref="L8:L13" si="3">IF(K8&lt;=3,"0",IF(K8&lt;=7,"1",IF(K8&lt;=11,"2",IF(K8&gt;=12,"3"))))</f>
        <v>0</v>
      </c>
      <c r="M8" s="3" t="str">
        <f t="shared" ref="M8:M13" si="4">IF(K8&lt;=3,"ไม่ผ่าน",IF(K8&lt;=7,"ผ่าน",IF(K8&lt;=11,"ดี",IF(K8&gt;=12,"ดีเยี่ยม"))))</f>
        <v>ไม่ผ่าน</v>
      </c>
    </row>
    <row r="9" spans="1:13" s="1" customFormat="1" ht="12" customHeight="1" x14ac:dyDescent="0.5">
      <c r="A9" s="88">
        <v>5</v>
      </c>
      <c r="B9" s="88">
        <v>13881</v>
      </c>
      <c r="C9" s="77" t="s">
        <v>33</v>
      </c>
      <c r="D9" s="77" t="s">
        <v>124</v>
      </c>
      <c r="E9" s="78" t="s">
        <v>125</v>
      </c>
      <c r="F9" s="68"/>
      <c r="G9" s="68"/>
      <c r="H9" s="68"/>
      <c r="I9" s="68"/>
      <c r="J9" s="68"/>
      <c r="K9" s="3">
        <f t="shared" si="2"/>
        <v>0</v>
      </c>
      <c r="L9" s="3" t="str">
        <f t="shared" si="3"/>
        <v>0</v>
      </c>
      <c r="M9" s="3" t="str">
        <f t="shared" si="4"/>
        <v>ไม่ผ่าน</v>
      </c>
    </row>
    <row r="10" spans="1:13" s="1" customFormat="1" ht="12" customHeight="1" x14ac:dyDescent="0.5">
      <c r="A10" s="88">
        <v>6</v>
      </c>
      <c r="B10" s="74">
        <v>13883</v>
      </c>
      <c r="C10" s="75" t="s">
        <v>33</v>
      </c>
      <c r="D10" s="75" t="s">
        <v>126</v>
      </c>
      <c r="E10" s="76" t="s">
        <v>127</v>
      </c>
      <c r="F10" s="68"/>
      <c r="G10" s="68"/>
      <c r="H10" s="68"/>
      <c r="I10" s="68"/>
      <c r="J10" s="68"/>
      <c r="K10" s="3">
        <f t="shared" si="2"/>
        <v>0</v>
      </c>
      <c r="L10" s="3" t="str">
        <f t="shared" si="3"/>
        <v>0</v>
      </c>
      <c r="M10" s="3" t="str">
        <f t="shared" si="4"/>
        <v>ไม่ผ่าน</v>
      </c>
    </row>
    <row r="11" spans="1:13" s="1" customFormat="1" ht="12" customHeight="1" x14ac:dyDescent="0.5">
      <c r="A11" s="103">
        <v>7</v>
      </c>
      <c r="B11" s="74">
        <v>13884</v>
      </c>
      <c r="C11" s="75" t="s">
        <v>33</v>
      </c>
      <c r="D11" s="75" t="s">
        <v>128</v>
      </c>
      <c r="E11" s="76" t="s">
        <v>129</v>
      </c>
      <c r="F11" s="68"/>
      <c r="G11" s="68"/>
      <c r="H11" s="68"/>
      <c r="I11" s="68"/>
      <c r="J11" s="68"/>
      <c r="K11" s="3">
        <f t="shared" si="2"/>
        <v>0</v>
      </c>
      <c r="L11" s="3" t="str">
        <f t="shared" si="3"/>
        <v>0</v>
      </c>
      <c r="M11" s="3" t="str">
        <f t="shared" si="4"/>
        <v>ไม่ผ่าน</v>
      </c>
    </row>
    <row r="12" spans="1:13" s="1" customFormat="1" ht="12" customHeight="1" x14ac:dyDescent="0.5">
      <c r="A12" s="88">
        <v>8</v>
      </c>
      <c r="B12" s="74">
        <v>13888</v>
      </c>
      <c r="C12" s="75" t="s">
        <v>33</v>
      </c>
      <c r="D12" s="75" t="s">
        <v>130</v>
      </c>
      <c r="E12" s="76" t="s">
        <v>131</v>
      </c>
      <c r="F12" s="68"/>
      <c r="G12" s="68"/>
      <c r="H12" s="68"/>
      <c r="I12" s="68"/>
      <c r="J12" s="68"/>
      <c r="K12" s="3">
        <f t="shared" si="2"/>
        <v>0</v>
      </c>
      <c r="L12" s="3" t="str">
        <f t="shared" si="3"/>
        <v>0</v>
      </c>
      <c r="M12" s="3" t="str">
        <f t="shared" si="4"/>
        <v>ไม่ผ่าน</v>
      </c>
    </row>
    <row r="13" spans="1:13" s="1" customFormat="1" ht="12" customHeight="1" x14ac:dyDescent="0.5">
      <c r="A13" s="96">
        <v>9</v>
      </c>
      <c r="B13" s="88">
        <v>13893</v>
      </c>
      <c r="C13" s="77" t="s">
        <v>33</v>
      </c>
      <c r="D13" s="77" t="s">
        <v>132</v>
      </c>
      <c r="E13" s="78" t="s">
        <v>133</v>
      </c>
      <c r="F13" s="68"/>
      <c r="G13" s="68"/>
      <c r="H13" s="68"/>
      <c r="I13" s="68"/>
      <c r="J13" s="68"/>
      <c r="K13" s="3">
        <f t="shared" si="2"/>
        <v>0</v>
      </c>
      <c r="L13" s="3" t="str">
        <f t="shared" si="3"/>
        <v>0</v>
      </c>
      <c r="M13" s="3" t="str">
        <f t="shared" si="4"/>
        <v>ไม่ผ่าน</v>
      </c>
    </row>
    <row r="14" spans="1:13" s="1" customFormat="1" ht="12" customHeight="1" x14ac:dyDescent="0.5">
      <c r="A14" s="88">
        <v>10</v>
      </c>
      <c r="B14" s="74">
        <v>13987</v>
      </c>
      <c r="C14" s="75" t="s">
        <v>33</v>
      </c>
      <c r="D14" s="75" t="s">
        <v>134</v>
      </c>
      <c r="E14" s="76" t="s">
        <v>135</v>
      </c>
      <c r="F14" s="68"/>
      <c r="G14" s="68"/>
      <c r="H14" s="68"/>
      <c r="I14" s="68"/>
      <c r="J14" s="68"/>
      <c r="K14" s="3">
        <f t="shared" si="0"/>
        <v>0</v>
      </c>
      <c r="L14" s="3" t="str">
        <f t="shared" si="1"/>
        <v>0</v>
      </c>
      <c r="M14" s="3" t="str">
        <f t="shared" ref="M14:M26" si="5">IF(K14&lt;=3,"ไม่ผ่าน",IF(K14&lt;=7,"ผ่าน",IF(K14&lt;=11,"ดี",IF(K14&gt;=12,"ดีเยี่ยม"))))</f>
        <v>ไม่ผ่าน</v>
      </c>
    </row>
    <row r="15" spans="1:13" s="23" customFormat="1" ht="12" customHeight="1" x14ac:dyDescent="0.5">
      <c r="A15" s="88">
        <v>11</v>
      </c>
      <c r="B15" s="74">
        <v>14008</v>
      </c>
      <c r="C15" s="75" t="s">
        <v>33</v>
      </c>
      <c r="D15" s="75" t="s">
        <v>136</v>
      </c>
      <c r="E15" s="76" t="s">
        <v>137</v>
      </c>
      <c r="F15" s="68"/>
      <c r="G15" s="68"/>
      <c r="H15" s="68"/>
      <c r="I15" s="68"/>
      <c r="J15" s="68"/>
      <c r="K15" s="3">
        <f>SUM(F15,G15,H15,I15,J15)</f>
        <v>0</v>
      </c>
      <c r="L15" s="3" t="str">
        <f t="shared" si="1"/>
        <v>0</v>
      </c>
      <c r="M15" s="3" t="str">
        <f t="shared" si="5"/>
        <v>ไม่ผ่าน</v>
      </c>
    </row>
    <row r="16" spans="1:13" s="1" customFormat="1" ht="12" customHeight="1" x14ac:dyDescent="0.5">
      <c r="A16" s="88">
        <v>12</v>
      </c>
      <c r="B16" s="91">
        <v>14161</v>
      </c>
      <c r="C16" s="75" t="s">
        <v>33</v>
      </c>
      <c r="D16" s="75" t="s">
        <v>138</v>
      </c>
      <c r="E16" s="76" t="s">
        <v>139</v>
      </c>
      <c r="F16" s="68"/>
      <c r="G16" s="68"/>
      <c r="H16" s="68"/>
      <c r="I16" s="68"/>
      <c r="J16" s="68"/>
      <c r="K16" s="3">
        <f t="shared" si="0"/>
        <v>0</v>
      </c>
      <c r="L16" s="3" t="str">
        <f t="shared" si="1"/>
        <v>0</v>
      </c>
      <c r="M16" s="3" t="str">
        <f t="shared" si="5"/>
        <v>ไม่ผ่าน</v>
      </c>
    </row>
    <row r="17" spans="1:13" s="1" customFormat="1" ht="12" customHeight="1" x14ac:dyDescent="0.5">
      <c r="A17" s="88">
        <v>13</v>
      </c>
      <c r="B17" s="91">
        <v>15241</v>
      </c>
      <c r="C17" s="75" t="s">
        <v>33</v>
      </c>
      <c r="D17" s="75" t="s">
        <v>140</v>
      </c>
      <c r="E17" s="76" t="s">
        <v>141</v>
      </c>
      <c r="F17" s="68"/>
      <c r="G17" s="68"/>
      <c r="H17" s="68"/>
      <c r="I17" s="68"/>
      <c r="J17" s="68"/>
      <c r="K17" s="3">
        <f t="shared" si="0"/>
        <v>0</v>
      </c>
      <c r="L17" s="3" t="str">
        <f t="shared" si="1"/>
        <v>0</v>
      </c>
      <c r="M17" s="3" t="str">
        <f t="shared" si="5"/>
        <v>ไม่ผ่าน</v>
      </c>
    </row>
    <row r="18" spans="1:13" s="1" customFormat="1" ht="12" customHeight="1" x14ac:dyDescent="0.5">
      <c r="A18" s="88">
        <v>14</v>
      </c>
      <c r="B18" s="91">
        <v>15242</v>
      </c>
      <c r="C18" s="75" t="s">
        <v>33</v>
      </c>
      <c r="D18" s="75" t="s">
        <v>142</v>
      </c>
      <c r="E18" s="76" t="s">
        <v>143</v>
      </c>
      <c r="F18" s="68"/>
      <c r="G18" s="68"/>
      <c r="H18" s="68"/>
      <c r="I18" s="68"/>
      <c r="J18" s="68"/>
      <c r="K18" s="3">
        <f t="shared" si="0"/>
        <v>0</v>
      </c>
      <c r="L18" s="3" t="str">
        <f t="shared" si="1"/>
        <v>0</v>
      </c>
      <c r="M18" s="3" t="str">
        <f t="shared" si="5"/>
        <v>ไม่ผ่าน</v>
      </c>
    </row>
    <row r="19" spans="1:13" s="1" customFormat="1" ht="12" customHeight="1" x14ac:dyDescent="0.5">
      <c r="A19" s="88">
        <v>15</v>
      </c>
      <c r="B19" s="91">
        <v>15243</v>
      </c>
      <c r="C19" s="75" t="s">
        <v>33</v>
      </c>
      <c r="D19" s="75" t="s">
        <v>144</v>
      </c>
      <c r="E19" s="76" t="s">
        <v>145</v>
      </c>
      <c r="F19" s="68"/>
      <c r="G19" s="68"/>
      <c r="H19" s="68"/>
      <c r="I19" s="68"/>
      <c r="J19" s="68"/>
      <c r="K19" s="3">
        <f t="shared" si="0"/>
        <v>0</v>
      </c>
      <c r="L19" s="3" t="str">
        <f t="shared" si="1"/>
        <v>0</v>
      </c>
      <c r="M19" s="3" t="str">
        <f t="shared" si="5"/>
        <v>ไม่ผ่าน</v>
      </c>
    </row>
    <row r="20" spans="1:13" s="1" customFormat="1" ht="12" customHeight="1" x14ac:dyDescent="0.5">
      <c r="A20" s="88">
        <v>16</v>
      </c>
      <c r="B20" s="74">
        <v>13837</v>
      </c>
      <c r="C20" s="75" t="s">
        <v>47</v>
      </c>
      <c r="D20" s="75" t="s">
        <v>146</v>
      </c>
      <c r="E20" s="76" t="s">
        <v>147</v>
      </c>
      <c r="F20" s="68"/>
      <c r="G20" s="68"/>
      <c r="H20" s="68"/>
      <c r="I20" s="68"/>
      <c r="J20" s="68"/>
      <c r="K20" s="3">
        <f t="shared" si="0"/>
        <v>0</v>
      </c>
      <c r="L20" s="3" t="str">
        <f t="shared" si="1"/>
        <v>0</v>
      </c>
      <c r="M20" s="3" t="str">
        <f t="shared" si="5"/>
        <v>ไม่ผ่าน</v>
      </c>
    </row>
    <row r="21" spans="1:13" s="1" customFormat="1" ht="12" customHeight="1" x14ac:dyDescent="0.5">
      <c r="A21" s="88">
        <v>17</v>
      </c>
      <c r="B21" s="88">
        <v>13896</v>
      </c>
      <c r="C21" s="98" t="s">
        <v>47</v>
      </c>
      <c r="D21" s="99" t="s">
        <v>148</v>
      </c>
      <c r="E21" s="100" t="s">
        <v>149</v>
      </c>
      <c r="F21" s="68"/>
      <c r="G21" s="68"/>
      <c r="H21" s="68"/>
      <c r="I21" s="68"/>
      <c r="J21" s="68"/>
      <c r="K21" s="3">
        <f t="shared" si="0"/>
        <v>0</v>
      </c>
      <c r="L21" s="3" t="str">
        <f t="shared" si="1"/>
        <v>0</v>
      </c>
      <c r="M21" s="3" t="str">
        <f t="shared" si="5"/>
        <v>ไม่ผ่าน</v>
      </c>
    </row>
    <row r="22" spans="1:13" s="1" customFormat="1" ht="12" customHeight="1" x14ac:dyDescent="0.5">
      <c r="A22" s="88">
        <v>18</v>
      </c>
      <c r="B22" s="74">
        <v>13897</v>
      </c>
      <c r="C22" s="82" t="s">
        <v>47</v>
      </c>
      <c r="D22" s="75" t="s">
        <v>150</v>
      </c>
      <c r="E22" s="76" t="s">
        <v>151</v>
      </c>
      <c r="F22" s="68"/>
      <c r="G22" s="68"/>
      <c r="H22" s="68"/>
      <c r="I22" s="68"/>
      <c r="J22" s="68"/>
      <c r="K22" s="3">
        <f t="shared" si="0"/>
        <v>0</v>
      </c>
      <c r="L22" s="3" t="str">
        <f t="shared" si="1"/>
        <v>0</v>
      </c>
      <c r="M22" s="3" t="str">
        <f t="shared" si="5"/>
        <v>ไม่ผ่าน</v>
      </c>
    </row>
    <row r="23" spans="1:13" s="1" customFormat="1" ht="12" customHeight="1" x14ac:dyDescent="0.5">
      <c r="A23" s="88">
        <v>19</v>
      </c>
      <c r="B23" s="88">
        <v>13898</v>
      </c>
      <c r="C23" s="101" t="s">
        <v>47</v>
      </c>
      <c r="D23" s="77" t="s">
        <v>152</v>
      </c>
      <c r="E23" s="78" t="s">
        <v>153</v>
      </c>
      <c r="F23" s="68"/>
      <c r="G23" s="68"/>
      <c r="H23" s="68"/>
      <c r="I23" s="68"/>
      <c r="J23" s="68"/>
      <c r="K23" s="3">
        <f t="shared" si="0"/>
        <v>0</v>
      </c>
      <c r="L23" s="3" t="str">
        <f t="shared" si="1"/>
        <v>0</v>
      </c>
      <c r="M23" s="3" t="str">
        <f t="shared" si="5"/>
        <v>ไม่ผ่าน</v>
      </c>
    </row>
    <row r="24" spans="1:13" s="1" customFormat="1" ht="12" customHeight="1" x14ac:dyDescent="0.5">
      <c r="A24" s="88">
        <v>20</v>
      </c>
      <c r="B24" s="91">
        <v>13905</v>
      </c>
      <c r="C24" s="82" t="s">
        <v>47</v>
      </c>
      <c r="D24" s="75" t="s">
        <v>154</v>
      </c>
      <c r="E24" s="76" t="s">
        <v>155</v>
      </c>
      <c r="F24" s="68"/>
      <c r="G24" s="68"/>
      <c r="H24" s="68"/>
      <c r="I24" s="68"/>
      <c r="J24" s="68"/>
      <c r="K24" s="3">
        <f t="shared" si="0"/>
        <v>0</v>
      </c>
      <c r="L24" s="3" t="str">
        <f t="shared" si="1"/>
        <v>0</v>
      </c>
      <c r="M24" s="3" t="str">
        <f t="shared" si="5"/>
        <v>ไม่ผ่าน</v>
      </c>
    </row>
    <row r="25" spans="1:13" s="1" customFormat="1" ht="12" customHeight="1" x14ac:dyDescent="0.5">
      <c r="A25" s="88">
        <v>21</v>
      </c>
      <c r="B25" s="102">
        <v>13961</v>
      </c>
      <c r="C25" s="95" t="s">
        <v>47</v>
      </c>
      <c r="D25" s="93" t="s">
        <v>156</v>
      </c>
      <c r="E25" s="94" t="s">
        <v>157</v>
      </c>
      <c r="F25" s="68"/>
      <c r="G25" s="68"/>
      <c r="H25" s="68"/>
      <c r="I25" s="68"/>
      <c r="J25" s="68"/>
      <c r="K25" s="3">
        <f t="shared" si="0"/>
        <v>0</v>
      </c>
      <c r="L25" s="3" t="str">
        <f t="shared" si="1"/>
        <v>0</v>
      </c>
      <c r="M25" s="3" t="str">
        <f t="shared" si="5"/>
        <v>ไม่ผ่าน</v>
      </c>
    </row>
    <row r="26" spans="1:13" s="1" customFormat="1" ht="12" customHeight="1" x14ac:dyDescent="0.5">
      <c r="A26" s="88">
        <v>22</v>
      </c>
      <c r="B26" s="102">
        <v>13965</v>
      </c>
      <c r="C26" s="95" t="s">
        <v>47</v>
      </c>
      <c r="D26" s="93" t="s">
        <v>158</v>
      </c>
      <c r="E26" s="94" t="s">
        <v>159</v>
      </c>
      <c r="F26" s="68"/>
      <c r="G26" s="68"/>
      <c r="H26" s="68"/>
      <c r="I26" s="68"/>
      <c r="J26" s="68"/>
      <c r="K26" s="3">
        <f t="shared" si="0"/>
        <v>0</v>
      </c>
      <c r="L26" s="3" t="str">
        <f t="shared" si="1"/>
        <v>0</v>
      </c>
      <c r="M26" s="3" t="str">
        <f t="shared" si="5"/>
        <v>ไม่ผ่าน</v>
      </c>
    </row>
    <row r="27" spans="1:13" s="1" customFormat="1" ht="12" customHeight="1" x14ac:dyDescent="0.5">
      <c r="A27" s="88">
        <v>23</v>
      </c>
      <c r="B27" s="74">
        <v>13967</v>
      </c>
      <c r="C27" s="82" t="s">
        <v>47</v>
      </c>
      <c r="D27" s="75" t="s">
        <v>160</v>
      </c>
      <c r="E27" s="76" t="s">
        <v>161</v>
      </c>
      <c r="F27" s="68"/>
      <c r="G27" s="68"/>
      <c r="H27" s="68"/>
      <c r="I27" s="68"/>
      <c r="J27" s="68"/>
      <c r="K27" s="3">
        <f t="shared" ref="K27:K32" si="6">SUM(F27,G27,H27,I27,J27)</f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23" customFormat="1" ht="12" customHeight="1" x14ac:dyDescent="0.5">
      <c r="A28" s="102">
        <v>24</v>
      </c>
      <c r="B28" s="88">
        <v>13968</v>
      </c>
      <c r="C28" s="95" t="s">
        <v>47</v>
      </c>
      <c r="D28" s="93" t="s">
        <v>162</v>
      </c>
      <c r="E28" s="94" t="s">
        <v>163</v>
      </c>
      <c r="F28" s="68"/>
      <c r="G28" s="68"/>
      <c r="H28" s="68"/>
      <c r="I28" s="68"/>
      <c r="J28" s="68"/>
      <c r="K28" s="3">
        <f t="shared" si="6"/>
        <v>0</v>
      </c>
      <c r="L28" s="3" t="str">
        <f t="shared" si="1"/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2" customHeight="1" x14ac:dyDescent="0.5">
      <c r="A29" s="102">
        <v>25</v>
      </c>
      <c r="B29" s="74">
        <v>13969</v>
      </c>
      <c r="C29" s="101" t="s">
        <v>47</v>
      </c>
      <c r="D29" s="75" t="s">
        <v>164</v>
      </c>
      <c r="E29" s="76" t="s">
        <v>165</v>
      </c>
      <c r="F29" s="68"/>
      <c r="G29" s="68"/>
      <c r="H29" s="68"/>
      <c r="I29" s="68"/>
      <c r="J29" s="68"/>
      <c r="K29" s="3">
        <f t="shared" si="6"/>
        <v>0</v>
      </c>
      <c r="L29" s="3" t="str">
        <f t="shared" si="1"/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2" customHeight="1" x14ac:dyDescent="0.5">
      <c r="A30" s="102">
        <v>26</v>
      </c>
      <c r="B30" s="74">
        <v>13970</v>
      </c>
      <c r="C30" s="82" t="s">
        <v>47</v>
      </c>
      <c r="D30" s="75" t="s">
        <v>166</v>
      </c>
      <c r="E30" s="76" t="s">
        <v>167</v>
      </c>
      <c r="F30" s="68"/>
      <c r="G30" s="68"/>
      <c r="H30" s="68"/>
      <c r="I30" s="68"/>
      <c r="J30" s="68"/>
      <c r="K30" s="3">
        <f t="shared" si="6"/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2" customHeight="1" x14ac:dyDescent="0.5">
      <c r="A31" s="102">
        <v>27</v>
      </c>
      <c r="B31" s="74">
        <v>13971</v>
      </c>
      <c r="C31" s="82" t="s">
        <v>47</v>
      </c>
      <c r="D31" s="75" t="s">
        <v>168</v>
      </c>
      <c r="E31" s="76" t="s">
        <v>169</v>
      </c>
      <c r="F31" s="68"/>
      <c r="G31" s="68"/>
      <c r="H31" s="68"/>
      <c r="I31" s="68"/>
      <c r="J31" s="68"/>
      <c r="K31" s="3">
        <f t="shared" si="6"/>
        <v>0</v>
      </c>
      <c r="L31" s="3" t="str">
        <f t="shared" si="1"/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2" customHeight="1" x14ac:dyDescent="0.5">
      <c r="A32" s="102">
        <v>28</v>
      </c>
      <c r="B32" s="74">
        <v>13976</v>
      </c>
      <c r="C32" s="82" t="s">
        <v>47</v>
      </c>
      <c r="D32" s="75" t="s">
        <v>170</v>
      </c>
      <c r="E32" s="76" t="s">
        <v>171</v>
      </c>
      <c r="F32" s="68"/>
      <c r="G32" s="68"/>
      <c r="H32" s="68"/>
      <c r="I32" s="68"/>
      <c r="J32" s="68"/>
      <c r="K32" s="3">
        <f t="shared" si="6"/>
        <v>0</v>
      </c>
      <c r="L32" s="3" t="str">
        <f t="shared" ref="L32:L46" si="7">IF(K32&lt;=3,"0",IF(K32&lt;=7,"1",IF(K32&lt;=11,"2",IF(K32&gt;=12,"3"))))</f>
        <v>0</v>
      </c>
      <c r="M32" s="3" t="str">
        <f t="shared" ref="M32:M46" si="8">IF(K32&lt;=3,"ไม่ผ่าน",IF(K32&lt;=7,"ผ่าน",IF(K32&lt;=11,"ดี",IF(K32&gt;=12,"ดีเยี่ยม"))))</f>
        <v>ไม่ผ่าน</v>
      </c>
    </row>
    <row r="33" spans="1:13" s="1" customFormat="1" ht="12" customHeight="1" x14ac:dyDescent="0.5">
      <c r="A33" s="102">
        <v>29</v>
      </c>
      <c r="B33" s="74">
        <v>13980</v>
      </c>
      <c r="C33" s="101" t="s">
        <v>47</v>
      </c>
      <c r="D33" s="75" t="s">
        <v>172</v>
      </c>
      <c r="E33" s="76" t="s">
        <v>173</v>
      </c>
      <c r="F33" s="68"/>
      <c r="G33" s="68"/>
      <c r="H33" s="68"/>
      <c r="I33" s="68"/>
      <c r="J33" s="68"/>
      <c r="K33" s="3">
        <f t="shared" ref="K33:K46" si="9">SUM(F33,G33,H33,I33,J33)</f>
        <v>0</v>
      </c>
      <c r="L33" s="3" t="str">
        <f t="shared" si="7"/>
        <v>0</v>
      </c>
      <c r="M33" s="3" t="str">
        <f t="shared" si="8"/>
        <v>ไม่ผ่าน</v>
      </c>
    </row>
    <row r="34" spans="1:13" s="1" customFormat="1" ht="12" customHeight="1" x14ac:dyDescent="0.5">
      <c r="A34" s="102">
        <v>30</v>
      </c>
      <c r="B34" s="91">
        <v>14052</v>
      </c>
      <c r="C34" s="82" t="s">
        <v>47</v>
      </c>
      <c r="D34" s="75" t="s">
        <v>174</v>
      </c>
      <c r="E34" s="76" t="s">
        <v>175</v>
      </c>
      <c r="F34" s="68"/>
      <c r="G34" s="68"/>
      <c r="H34" s="68"/>
      <c r="I34" s="68"/>
      <c r="J34" s="68"/>
      <c r="K34" s="3">
        <f t="shared" si="9"/>
        <v>0</v>
      </c>
      <c r="L34" s="3" t="str">
        <f t="shared" si="7"/>
        <v>0</v>
      </c>
      <c r="M34" s="3" t="str">
        <f t="shared" si="8"/>
        <v>ไม่ผ่าน</v>
      </c>
    </row>
    <row r="35" spans="1:13" s="1" customFormat="1" ht="12" customHeight="1" x14ac:dyDescent="0.5">
      <c r="A35" s="102">
        <v>31</v>
      </c>
      <c r="B35" s="74">
        <v>14092</v>
      </c>
      <c r="C35" s="82" t="s">
        <v>47</v>
      </c>
      <c r="D35" s="75" t="s">
        <v>176</v>
      </c>
      <c r="E35" s="76" t="s">
        <v>177</v>
      </c>
      <c r="F35" s="68"/>
      <c r="G35" s="68"/>
      <c r="H35" s="68"/>
      <c r="I35" s="68"/>
      <c r="J35" s="68"/>
      <c r="K35" s="3">
        <f t="shared" si="9"/>
        <v>0</v>
      </c>
      <c r="L35" s="3" t="str">
        <f t="shared" si="7"/>
        <v>0</v>
      </c>
      <c r="M35" s="3" t="str">
        <f t="shared" si="8"/>
        <v>ไม่ผ่าน</v>
      </c>
    </row>
    <row r="36" spans="1:13" s="1" customFormat="1" ht="12" customHeight="1" x14ac:dyDescent="0.5">
      <c r="A36" s="102">
        <v>32</v>
      </c>
      <c r="B36" s="74">
        <v>14096</v>
      </c>
      <c r="C36" s="82" t="s">
        <v>47</v>
      </c>
      <c r="D36" s="75" t="s">
        <v>178</v>
      </c>
      <c r="E36" s="76" t="s">
        <v>179</v>
      </c>
      <c r="F36" s="68"/>
      <c r="G36" s="68"/>
      <c r="H36" s="68"/>
      <c r="I36" s="68"/>
      <c r="J36" s="68"/>
      <c r="K36" s="3">
        <f t="shared" si="9"/>
        <v>0</v>
      </c>
      <c r="L36" s="3" t="str">
        <f t="shared" si="7"/>
        <v>0</v>
      </c>
      <c r="M36" s="3" t="str">
        <f t="shared" si="8"/>
        <v>ไม่ผ่าน</v>
      </c>
    </row>
    <row r="37" spans="1:13" s="1" customFormat="1" ht="12" customHeight="1" x14ac:dyDescent="0.5">
      <c r="A37" s="102">
        <v>33</v>
      </c>
      <c r="B37" s="91">
        <v>14123</v>
      </c>
      <c r="C37" s="82" t="s">
        <v>47</v>
      </c>
      <c r="D37" s="75" t="s">
        <v>100</v>
      </c>
      <c r="E37" s="76" t="s">
        <v>180</v>
      </c>
      <c r="F37" s="68"/>
      <c r="G37" s="68"/>
      <c r="H37" s="68"/>
      <c r="I37" s="68"/>
      <c r="J37" s="68"/>
      <c r="K37" s="3">
        <f t="shared" si="9"/>
        <v>0</v>
      </c>
      <c r="L37" s="3" t="str">
        <f t="shared" si="7"/>
        <v>0</v>
      </c>
      <c r="M37" s="3" t="str">
        <f t="shared" si="8"/>
        <v>ไม่ผ่าน</v>
      </c>
    </row>
    <row r="38" spans="1:13" s="1" customFormat="1" ht="12" customHeight="1" x14ac:dyDescent="0.5">
      <c r="A38" s="102">
        <v>34</v>
      </c>
      <c r="B38" s="102">
        <v>14642</v>
      </c>
      <c r="C38" s="82" t="s">
        <v>47</v>
      </c>
      <c r="D38" s="75" t="s">
        <v>181</v>
      </c>
      <c r="E38" s="76" t="s">
        <v>182</v>
      </c>
      <c r="F38" s="68"/>
      <c r="G38" s="68"/>
      <c r="H38" s="68"/>
      <c r="I38" s="68"/>
      <c r="J38" s="68"/>
      <c r="K38" s="3">
        <f t="shared" si="9"/>
        <v>0</v>
      </c>
      <c r="L38" s="3" t="str">
        <f t="shared" si="7"/>
        <v>0</v>
      </c>
      <c r="M38" s="3" t="str">
        <f t="shared" si="8"/>
        <v>ไม่ผ่าน</v>
      </c>
    </row>
    <row r="39" spans="1:13" s="1" customFormat="1" ht="12" customHeight="1" x14ac:dyDescent="0.5">
      <c r="A39" s="102">
        <v>35</v>
      </c>
      <c r="B39" s="91">
        <v>15244</v>
      </c>
      <c r="C39" s="82" t="s">
        <v>47</v>
      </c>
      <c r="D39" s="75" t="s">
        <v>183</v>
      </c>
      <c r="E39" s="76" t="s">
        <v>184</v>
      </c>
      <c r="F39" s="68"/>
      <c r="G39" s="68"/>
      <c r="H39" s="68"/>
      <c r="I39" s="68"/>
      <c r="J39" s="68"/>
      <c r="K39" s="3">
        <f t="shared" si="9"/>
        <v>0</v>
      </c>
      <c r="L39" s="3" t="str">
        <f t="shared" si="7"/>
        <v>0</v>
      </c>
      <c r="M39" s="3" t="str">
        <f t="shared" si="8"/>
        <v>ไม่ผ่าน</v>
      </c>
    </row>
    <row r="40" spans="1:13" s="1" customFormat="1" ht="12" customHeight="1" x14ac:dyDescent="0.5">
      <c r="A40" s="102">
        <v>36</v>
      </c>
      <c r="B40" s="91">
        <v>15245</v>
      </c>
      <c r="C40" s="82" t="s">
        <v>47</v>
      </c>
      <c r="D40" s="75" t="s">
        <v>185</v>
      </c>
      <c r="E40" s="76" t="s">
        <v>186</v>
      </c>
      <c r="F40" s="68"/>
      <c r="G40" s="68"/>
      <c r="H40" s="68"/>
      <c r="I40" s="68"/>
      <c r="J40" s="68"/>
      <c r="K40" s="3">
        <f t="shared" si="9"/>
        <v>0</v>
      </c>
      <c r="L40" s="3" t="str">
        <f t="shared" si="7"/>
        <v>0</v>
      </c>
      <c r="M40" s="3" t="str">
        <f t="shared" si="8"/>
        <v>ไม่ผ่าน</v>
      </c>
    </row>
    <row r="41" spans="1:13" s="1" customFormat="1" ht="12" customHeight="1" x14ac:dyDescent="0.5">
      <c r="A41" s="102">
        <v>37</v>
      </c>
      <c r="B41" s="91">
        <v>15246</v>
      </c>
      <c r="C41" s="82" t="s">
        <v>47</v>
      </c>
      <c r="D41" s="75" t="s">
        <v>187</v>
      </c>
      <c r="E41" s="76" t="s">
        <v>188</v>
      </c>
      <c r="F41" s="68"/>
      <c r="G41" s="68"/>
      <c r="H41" s="68"/>
      <c r="I41" s="68"/>
      <c r="J41" s="68"/>
      <c r="K41" s="3">
        <f t="shared" si="9"/>
        <v>0</v>
      </c>
      <c r="L41" s="3" t="str">
        <f t="shared" si="7"/>
        <v>0</v>
      </c>
      <c r="M41" s="3" t="str">
        <f t="shared" si="8"/>
        <v>ไม่ผ่าน</v>
      </c>
    </row>
    <row r="42" spans="1:13" s="1" customFormat="1" ht="12" customHeight="1" x14ac:dyDescent="0.5">
      <c r="A42" s="102">
        <v>38</v>
      </c>
      <c r="B42" s="91">
        <v>15247</v>
      </c>
      <c r="C42" s="82" t="s">
        <v>47</v>
      </c>
      <c r="D42" s="75" t="s">
        <v>189</v>
      </c>
      <c r="E42" s="76" t="s">
        <v>190</v>
      </c>
      <c r="F42" s="68"/>
      <c r="G42" s="68"/>
      <c r="H42" s="68"/>
      <c r="I42" s="68"/>
      <c r="J42" s="68"/>
      <c r="K42" s="3">
        <f t="shared" si="9"/>
        <v>0</v>
      </c>
      <c r="L42" s="3" t="str">
        <f t="shared" si="7"/>
        <v>0</v>
      </c>
      <c r="M42" s="3" t="str">
        <f t="shared" si="8"/>
        <v>ไม่ผ่าน</v>
      </c>
    </row>
    <row r="43" spans="1:13" s="1" customFormat="1" ht="12" customHeight="1" x14ac:dyDescent="0.5">
      <c r="A43" s="102">
        <v>39</v>
      </c>
      <c r="B43" s="88">
        <v>15653</v>
      </c>
      <c r="C43" s="101" t="s">
        <v>33</v>
      </c>
      <c r="D43" s="77" t="s">
        <v>191</v>
      </c>
      <c r="E43" s="78" t="s">
        <v>192</v>
      </c>
      <c r="F43" s="68"/>
      <c r="G43" s="68"/>
      <c r="H43" s="68"/>
      <c r="I43" s="68"/>
      <c r="J43" s="68"/>
      <c r="K43" s="3">
        <f t="shared" si="9"/>
        <v>0</v>
      </c>
      <c r="L43" s="3" t="str">
        <f t="shared" si="7"/>
        <v>0</v>
      </c>
      <c r="M43" s="3" t="str">
        <f t="shared" si="8"/>
        <v>ไม่ผ่าน</v>
      </c>
    </row>
    <row r="44" spans="1:13" s="1" customFormat="1" ht="12" customHeight="1" x14ac:dyDescent="0.5">
      <c r="A44" s="102">
        <v>40</v>
      </c>
      <c r="B44" s="88">
        <v>15644</v>
      </c>
      <c r="C44" s="101" t="s">
        <v>33</v>
      </c>
      <c r="D44" s="77" t="s">
        <v>193</v>
      </c>
      <c r="E44" s="78" t="s">
        <v>194</v>
      </c>
      <c r="F44" s="68"/>
      <c r="G44" s="68"/>
      <c r="H44" s="68"/>
      <c r="I44" s="68"/>
      <c r="J44" s="68"/>
      <c r="K44" s="3">
        <f t="shared" si="9"/>
        <v>0</v>
      </c>
      <c r="L44" s="3" t="str">
        <f t="shared" si="7"/>
        <v>0</v>
      </c>
      <c r="M44" s="3" t="str">
        <f t="shared" si="8"/>
        <v>ไม่ผ่าน</v>
      </c>
    </row>
    <row r="45" spans="1:13" s="1" customFormat="1" ht="12" customHeight="1" x14ac:dyDescent="0.5">
      <c r="A45" s="102">
        <v>41</v>
      </c>
      <c r="B45" s="88">
        <v>15647</v>
      </c>
      <c r="C45" s="101" t="s">
        <v>33</v>
      </c>
      <c r="D45" s="77" t="s">
        <v>195</v>
      </c>
      <c r="E45" s="78" t="s">
        <v>196</v>
      </c>
      <c r="F45" s="68"/>
      <c r="G45" s="68"/>
      <c r="H45" s="68"/>
      <c r="I45" s="68"/>
      <c r="J45" s="68"/>
      <c r="K45" s="3">
        <f t="shared" si="9"/>
        <v>0</v>
      </c>
      <c r="L45" s="3" t="str">
        <f t="shared" si="7"/>
        <v>0</v>
      </c>
      <c r="M45" s="3" t="str">
        <f t="shared" si="8"/>
        <v>ไม่ผ่าน</v>
      </c>
    </row>
    <row r="46" spans="1:13" s="1" customFormat="1" ht="12" customHeight="1" x14ac:dyDescent="0.5">
      <c r="A46" s="102">
        <v>42</v>
      </c>
      <c r="B46" s="88">
        <v>15652</v>
      </c>
      <c r="C46" s="101" t="s">
        <v>47</v>
      </c>
      <c r="D46" s="77" t="s">
        <v>197</v>
      </c>
      <c r="E46" s="78" t="s">
        <v>198</v>
      </c>
      <c r="F46" s="68"/>
      <c r="G46" s="68"/>
      <c r="H46" s="68"/>
      <c r="I46" s="68"/>
      <c r="J46" s="68"/>
      <c r="K46" s="3">
        <f t="shared" si="9"/>
        <v>0</v>
      </c>
      <c r="L46" s="3" t="str">
        <f t="shared" si="7"/>
        <v>0</v>
      </c>
      <c r="M46" s="3" t="str">
        <f t="shared" si="8"/>
        <v>ไม่ผ่าน</v>
      </c>
    </row>
    <row r="47" spans="1:13" s="23" customFormat="1" ht="12" customHeight="1" x14ac:dyDescent="0.6">
      <c r="A47" s="50"/>
      <c r="B47" s="43"/>
      <c r="C47" s="58"/>
      <c r="D47" s="58"/>
      <c r="E47" s="50"/>
      <c r="F47" s="153">
        <f>COUNTIF(L5:L46,3)</f>
        <v>0</v>
      </c>
      <c r="G47" s="153">
        <f>COUNTIF(L5:L46,2)</f>
        <v>0</v>
      </c>
      <c r="H47" s="153">
        <f>COUNTIF(L5:L46,1)</f>
        <v>0</v>
      </c>
      <c r="I47" s="153">
        <f>COUNTIF(L5:L46,0)</f>
        <v>42</v>
      </c>
      <c r="J47" s="67"/>
      <c r="K47" s="57"/>
      <c r="L47" s="57"/>
      <c r="M47" s="57"/>
    </row>
    <row r="48" spans="1:13" s="1" customFormat="1" ht="15.75" customHeight="1" x14ac:dyDescent="0.5">
      <c r="C48" s="1" t="s">
        <v>2</v>
      </c>
      <c r="F48" s="5"/>
      <c r="G48" s="5"/>
      <c r="H48" s="5"/>
      <c r="I48" s="5"/>
      <c r="J48" s="5"/>
    </row>
    <row r="49" spans="3:13" s="1" customFormat="1" ht="15.75" customHeight="1" x14ac:dyDescent="0.5">
      <c r="C49" s="16" t="s">
        <v>13</v>
      </c>
      <c r="F49" s="5"/>
      <c r="G49" s="66">
        <f>(F47*100)/42</f>
        <v>0</v>
      </c>
      <c r="H49" s="5"/>
      <c r="I49" s="5"/>
      <c r="J49" s="5"/>
      <c r="K49" s="5" t="s">
        <v>18</v>
      </c>
      <c r="M49" s="66">
        <f>(H47*100)/42</f>
        <v>0</v>
      </c>
    </row>
    <row r="50" spans="3:13" s="1" customFormat="1" ht="15.75" customHeight="1" x14ac:dyDescent="0.5">
      <c r="C50" s="16" t="s">
        <v>14</v>
      </c>
      <c r="F50" s="5"/>
      <c r="G50" s="66">
        <f>(G47*100)/42</f>
        <v>0</v>
      </c>
      <c r="H50" s="5"/>
      <c r="I50" s="5"/>
      <c r="J50" s="5"/>
      <c r="K50" s="5" t="s">
        <v>19</v>
      </c>
      <c r="M50" s="66">
        <f>(I47*100)/42</f>
        <v>100</v>
      </c>
    </row>
    <row r="51" spans="3:13" s="1" customFormat="1" ht="15.75" customHeight="1" x14ac:dyDescent="0.5">
      <c r="C51" s="16" t="s">
        <v>15</v>
      </c>
      <c r="D51" s="5"/>
      <c r="E51" s="5"/>
      <c r="F51" s="5"/>
      <c r="G51" s="5"/>
      <c r="H51" s="5"/>
      <c r="I51" s="1" t="s">
        <v>20</v>
      </c>
      <c r="J51" s="5"/>
    </row>
    <row r="52" spans="3:13" s="1" customFormat="1" ht="15.75" customHeight="1" x14ac:dyDescent="0.5">
      <c r="C52" s="16" t="s">
        <v>16</v>
      </c>
      <c r="D52" s="5"/>
      <c r="E52" s="5"/>
      <c r="F52" s="5"/>
      <c r="G52" s="5"/>
      <c r="H52" s="5"/>
      <c r="I52" s="1" t="s">
        <v>22</v>
      </c>
      <c r="J52" s="5"/>
    </row>
    <row r="53" spans="3:13" s="1" customFormat="1" ht="15.75" customHeight="1" x14ac:dyDescent="0.5">
      <c r="C53" s="16" t="s">
        <v>17</v>
      </c>
      <c r="D53" s="5"/>
      <c r="E53" s="5"/>
      <c r="F53" s="5"/>
      <c r="G53" s="5"/>
      <c r="H53" s="5"/>
      <c r="I53" s="1" t="s">
        <v>21</v>
      </c>
      <c r="J53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C3" sqref="C3:E4"/>
    </sheetView>
  </sheetViews>
  <sheetFormatPr defaultRowHeight="13.8" x14ac:dyDescent="0.25"/>
  <cols>
    <col min="1" max="1" width="4.19921875" customWidth="1"/>
    <col min="2" max="2" width="7.8984375" customWidth="1"/>
    <col min="3" max="3" width="5.3984375" customWidth="1"/>
    <col min="4" max="4" width="9.5" customWidth="1"/>
    <col min="5" max="5" width="9.59765625" customWidth="1"/>
    <col min="6" max="10" width="3.09765625" customWidth="1"/>
    <col min="11" max="12" width="7.09765625" style="161" customWidth="1"/>
    <col min="13" max="13" width="7.0976562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9.25" customHeight="1" x14ac:dyDescent="0.6">
      <c r="A2" s="173" t="s">
        <v>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79" t="s">
        <v>0</v>
      </c>
      <c r="L3" s="181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80"/>
      <c r="L4" s="182"/>
      <c r="M4" s="176"/>
    </row>
    <row r="5" spans="1:13" s="16" customFormat="1" ht="14.25" customHeight="1" x14ac:dyDescent="0.25">
      <c r="A5" s="102">
        <v>1</v>
      </c>
      <c r="B5" s="74">
        <v>13909</v>
      </c>
      <c r="C5" s="83" t="s">
        <v>33</v>
      </c>
      <c r="D5" s="83" t="s">
        <v>199</v>
      </c>
      <c r="E5" s="84" t="s">
        <v>200</v>
      </c>
      <c r="F5" s="14"/>
      <c r="G5" s="14"/>
      <c r="H5" s="14"/>
      <c r="I5" s="14"/>
      <c r="J5" s="14"/>
      <c r="K5" s="3">
        <f t="shared" ref="K5:K11" si="0">SUM(F5,G5,H5,I5,J5)</f>
        <v>0</v>
      </c>
      <c r="L5" s="3" t="str">
        <f>IF(K5&lt;=3,"0",IF(K5&lt;=7,"1",IF(K5&lt;=11,"2",IF(K5&gt;=12,"3"))))</f>
        <v>0</v>
      </c>
      <c r="M5" s="15" t="str">
        <f>IF(K5&lt;=3,"ไม่ผ่าน",IF(K5&lt;=7,"ผ่าน",IF(K5&lt;=11,"ดี",IF(K5&gt;=12,"ดีเยี่ยม"))))</f>
        <v>ไม่ผ่าน</v>
      </c>
    </row>
    <row r="6" spans="1:13" s="16" customFormat="1" ht="14.25" customHeight="1" x14ac:dyDescent="0.25">
      <c r="A6" s="88">
        <v>2</v>
      </c>
      <c r="B6" s="74">
        <v>13913</v>
      </c>
      <c r="C6" s="75" t="s">
        <v>33</v>
      </c>
      <c r="D6" s="75" t="s">
        <v>201</v>
      </c>
      <c r="E6" s="76" t="s">
        <v>202</v>
      </c>
      <c r="F6" s="14"/>
      <c r="G6" s="14"/>
      <c r="H6" s="14"/>
      <c r="I6" s="14"/>
      <c r="J6" s="14"/>
      <c r="K6" s="3">
        <f t="shared" si="0"/>
        <v>0</v>
      </c>
      <c r="L6" s="3" t="str">
        <f t="shared" ref="L6:L11" si="1">IF(K6&lt;=3,"0",IF(K6&lt;=7,"1",IF(K6&lt;=11,"2",IF(K6&gt;=12,"3"))))</f>
        <v>0</v>
      </c>
      <c r="M6" s="15" t="str">
        <f t="shared" ref="M6:M11" si="2">IF(K6&lt;=3,"ไม่ผ่าน",IF(K6&lt;=7,"ผ่าน",IF(K6&lt;=11,"ดี",IF(K6&gt;=12,"ดีเยี่ยม"))))</f>
        <v>ไม่ผ่าน</v>
      </c>
    </row>
    <row r="7" spans="1:13" s="22" customFormat="1" ht="14.25" customHeight="1" x14ac:dyDescent="0.25">
      <c r="A7" s="88">
        <v>3</v>
      </c>
      <c r="B7" s="91">
        <v>13927</v>
      </c>
      <c r="C7" s="75" t="s">
        <v>33</v>
      </c>
      <c r="D7" s="75" t="s">
        <v>203</v>
      </c>
      <c r="E7" s="76" t="s">
        <v>204</v>
      </c>
      <c r="F7" s="14"/>
      <c r="G7" s="14"/>
      <c r="H7" s="14"/>
      <c r="I7" s="14"/>
      <c r="J7" s="14"/>
      <c r="K7" s="3">
        <f t="shared" si="0"/>
        <v>0</v>
      </c>
      <c r="L7" s="3" t="str">
        <f t="shared" si="1"/>
        <v>0</v>
      </c>
      <c r="M7" s="15" t="str">
        <f t="shared" si="2"/>
        <v>ไม่ผ่าน</v>
      </c>
    </row>
    <row r="8" spans="1:13" s="16" customFormat="1" ht="14.25" customHeight="1" x14ac:dyDescent="0.25">
      <c r="A8" s="88">
        <v>4</v>
      </c>
      <c r="B8" s="91">
        <v>13944</v>
      </c>
      <c r="C8" s="75" t="s">
        <v>33</v>
      </c>
      <c r="D8" s="75" t="s">
        <v>205</v>
      </c>
      <c r="E8" s="76" t="s">
        <v>206</v>
      </c>
      <c r="F8" s="14"/>
      <c r="G8" s="14"/>
      <c r="H8" s="14"/>
      <c r="I8" s="14"/>
      <c r="J8" s="14"/>
      <c r="K8" s="3">
        <f t="shared" si="0"/>
        <v>0</v>
      </c>
      <c r="L8" s="3" t="str">
        <f t="shared" si="1"/>
        <v>0</v>
      </c>
      <c r="M8" s="15" t="str">
        <f t="shared" si="2"/>
        <v>ไม่ผ่าน</v>
      </c>
    </row>
    <row r="9" spans="1:13" s="22" customFormat="1" ht="14.25" customHeight="1" x14ac:dyDescent="0.25">
      <c r="A9" s="88">
        <v>5</v>
      </c>
      <c r="B9" s="88">
        <v>13946</v>
      </c>
      <c r="C9" s="75" t="s">
        <v>33</v>
      </c>
      <c r="D9" s="75" t="s">
        <v>207</v>
      </c>
      <c r="E9" s="76" t="s">
        <v>208</v>
      </c>
      <c r="F9" s="14"/>
      <c r="G9" s="14"/>
      <c r="H9" s="14"/>
      <c r="I9" s="14"/>
      <c r="J9" s="14"/>
      <c r="K9" s="3">
        <f t="shared" si="0"/>
        <v>0</v>
      </c>
      <c r="L9" s="3" t="str">
        <f t="shared" si="1"/>
        <v>0</v>
      </c>
      <c r="M9" s="15" t="str">
        <f t="shared" si="2"/>
        <v>ไม่ผ่าน</v>
      </c>
    </row>
    <row r="10" spans="1:13" s="16" customFormat="1" ht="14.25" customHeight="1" x14ac:dyDescent="0.25">
      <c r="A10" s="102">
        <v>6</v>
      </c>
      <c r="B10" s="91">
        <v>13955</v>
      </c>
      <c r="C10" s="75" t="s">
        <v>33</v>
      </c>
      <c r="D10" s="75" t="s">
        <v>209</v>
      </c>
      <c r="E10" s="76" t="s">
        <v>210</v>
      </c>
      <c r="F10" s="14"/>
      <c r="G10" s="14"/>
      <c r="H10" s="14"/>
      <c r="I10" s="14"/>
      <c r="J10" s="14"/>
      <c r="K10" s="3">
        <f t="shared" si="0"/>
        <v>0</v>
      </c>
      <c r="L10" s="3" t="str">
        <f t="shared" si="1"/>
        <v>0</v>
      </c>
      <c r="M10" s="15" t="str">
        <f t="shared" si="2"/>
        <v>ไม่ผ่าน</v>
      </c>
    </row>
    <row r="11" spans="1:13" s="22" customFormat="1" ht="14.25" customHeight="1" x14ac:dyDescent="0.25">
      <c r="A11" s="102">
        <v>7</v>
      </c>
      <c r="B11" s="74">
        <v>13956</v>
      </c>
      <c r="C11" s="75" t="s">
        <v>33</v>
      </c>
      <c r="D11" s="75" t="s">
        <v>211</v>
      </c>
      <c r="E11" s="76" t="s">
        <v>212</v>
      </c>
      <c r="F11" s="14"/>
      <c r="G11" s="14"/>
      <c r="H11" s="14"/>
      <c r="I11" s="14"/>
      <c r="J11" s="14"/>
      <c r="K11" s="3">
        <f t="shared" si="0"/>
        <v>0</v>
      </c>
      <c r="L11" s="3" t="str">
        <f t="shared" si="1"/>
        <v>0</v>
      </c>
      <c r="M11" s="15" t="str">
        <f t="shared" si="2"/>
        <v>ไม่ผ่าน</v>
      </c>
    </row>
    <row r="12" spans="1:13" s="16" customFormat="1" ht="14.25" customHeight="1" x14ac:dyDescent="0.25">
      <c r="A12" s="102">
        <v>8</v>
      </c>
      <c r="B12" s="74">
        <v>13957</v>
      </c>
      <c r="C12" s="75" t="s">
        <v>33</v>
      </c>
      <c r="D12" s="75" t="s">
        <v>213</v>
      </c>
      <c r="E12" s="76" t="s">
        <v>214</v>
      </c>
      <c r="F12" s="14"/>
      <c r="G12" s="14"/>
      <c r="H12" s="14"/>
      <c r="I12" s="14"/>
      <c r="J12" s="14"/>
      <c r="K12" s="3">
        <f t="shared" ref="K12:K47" si="3">SUM(F12,G12,H12,I12,J12)</f>
        <v>0</v>
      </c>
      <c r="L12" s="3" t="str">
        <f t="shared" ref="L12:L47" si="4">IF(K12&lt;=3,"0",IF(K12&lt;=7,"1",IF(K12&lt;=11,"2",IF(K12&gt;=12,"3"))))</f>
        <v>0</v>
      </c>
      <c r="M12" s="15" t="str">
        <f t="shared" ref="M12:M47" si="5">IF(K12&lt;=3,"ไม่ผ่าน",IF(K12&lt;=7,"ผ่าน",IF(K12&lt;=11,"ดี",IF(K12&gt;=12,"ดีเยี่ยม"))))</f>
        <v>ไม่ผ่าน</v>
      </c>
    </row>
    <row r="13" spans="1:13" s="16" customFormat="1" ht="14.25" customHeight="1" x14ac:dyDescent="0.25">
      <c r="A13" s="102">
        <v>9</v>
      </c>
      <c r="B13" s="88">
        <v>13983</v>
      </c>
      <c r="C13" s="75" t="s">
        <v>33</v>
      </c>
      <c r="D13" s="75" t="s">
        <v>215</v>
      </c>
      <c r="E13" s="76" t="s">
        <v>216</v>
      </c>
      <c r="F13" s="21"/>
      <c r="G13" s="21"/>
      <c r="H13" s="21"/>
      <c r="I13" s="21"/>
      <c r="J13" s="21"/>
      <c r="K13" s="3">
        <f t="shared" si="3"/>
        <v>0</v>
      </c>
      <c r="L13" s="3" t="str">
        <f t="shared" si="4"/>
        <v>0</v>
      </c>
      <c r="M13" s="15" t="str">
        <f t="shared" si="5"/>
        <v>ไม่ผ่าน</v>
      </c>
    </row>
    <row r="14" spans="1:13" s="22" customFormat="1" ht="14.25" customHeight="1" x14ac:dyDescent="0.25">
      <c r="A14" s="102">
        <v>10</v>
      </c>
      <c r="B14" s="91">
        <v>13991</v>
      </c>
      <c r="C14" s="75" t="s">
        <v>33</v>
      </c>
      <c r="D14" s="75" t="s">
        <v>217</v>
      </c>
      <c r="E14" s="76" t="s">
        <v>218</v>
      </c>
      <c r="F14" s="21"/>
      <c r="G14" s="21"/>
      <c r="H14" s="21"/>
      <c r="I14" s="21"/>
      <c r="J14" s="21"/>
      <c r="K14" s="3">
        <f t="shared" si="3"/>
        <v>0</v>
      </c>
      <c r="L14" s="3" t="str">
        <f t="shared" si="4"/>
        <v>0</v>
      </c>
      <c r="M14" s="15" t="str">
        <f t="shared" si="5"/>
        <v>ไม่ผ่าน</v>
      </c>
    </row>
    <row r="15" spans="1:13" s="22" customFormat="1" ht="14.25" customHeight="1" x14ac:dyDescent="0.25">
      <c r="A15" s="102">
        <v>11</v>
      </c>
      <c r="B15" s="74">
        <v>14002</v>
      </c>
      <c r="C15" s="75" t="s">
        <v>33</v>
      </c>
      <c r="D15" s="75" t="s">
        <v>219</v>
      </c>
      <c r="E15" s="76" t="s">
        <v>220</v>
      </c>
      <c r="F15" s="14"/>
      <c r="G15" s="14"/>
      <c r="H15" s="14"/>
      <c r="I15" s="14"/>
      <c r="J15" s="14"/>
      <c r="K15" s="3">
        <f t="shared" si="3"/>
        <v>0</v>
      </c>
      <c r="L15" s="3" t="str">
        <f t="shared" si="4"/>
        <v>0</v>
      </c>
      <c r="M15" s="15" t="str">
        <f t="shared" si="5"/>
        <v>ไม่ผ่าน</v>
      </c>
    </row>
    <row r="16" spans="1:13" s="16" customFormat="1" ht="14.25" customHeight="1" x14ac:dyDescent="0.25">
      <c r="A16" s="102">
        <v>12</v>
      </c>
      <c r="B16" s="74">
        <v>14003</v>
      </c>
      <c r="C16" s="75" t="s">
        <v>33</v>
      </c>
      <c r="D16" s="75" t="s">
        <v>221</v>
      </c>
      <c r="E16" s="76" t="s">
        <v>222</v>
      </c>
      <c r="F16" s="14"/>
      <c r="G16" s="14"/>
      <c r="H16" s="14"/>
      <c r="I16" s="14"/>
      <c r="J16" s="14"/>
      <c r="K16" s="3">
        <f t="shared" si="3"/>
        <v>0</v>
      </c>
      <c r="L16" s="3" t="str">
        <f t="shared" si="4"/>
        <v>0</v>
      </c>
      <c r="M16" s="15" t="str">
        <f t="shared" si="5"/>
        <v>ไม่ผ่าน</v>
      </c>
    </row>
    <row r="17" spans="1:13" s="16" customFormat="1" ht="14.25" customHeight="1" x14ac:dyDescent="0.25">
      <c r="A17" s="102">
        <v>13</v>
      </c>
      <c r="B17" s="74">
        <v>14015</v>
      </c>
      <c r="C17" s="75" t="s">
        <v>33</v>
      </c>
      <c r="D17" s="75" t="s">
        <v>223</v>
      </c>
      <c r="E17" s="76" t="s">
        <v>224</v>
      </c>
      <c r="F17" s="14"/>
      <c r="G17" s="14"/>
      <c r="H17" s="14"/>
      <c r="I17" s="14"/>
      <c r="J17" s="14"/>
      <c r="K17" s="3">
        <f t="shared" si="3"/>
        <v>0</v>
      </c>
      <c r="L17" s="3" t="str">
        <f t="shared" si="4"/>
        <v>0</v>
      </c>
      <c r="M17" s="15" t="str">
        <f t="shared" si="5"/>
        <v>ไม่ผ่าน</v>
      </c>
    </row>
    <row r="18" spans="1:13" s="16" customFormat="1" ht="14.25" customHeight="1" x14ac:dyDescent="0.25">
      <c r="A18" s="102">
        <v>14</v>
      </c>
      <c r="B18" s="74">
        <v>14023</v>
      </c>
      <c r="C18" s="75" t="s">
        <v>33</v>
      </c>
      <c r="D18" s="75" t="s">
        <v>225</v>
      </c>
      <c r="E18" s="76" t="s">
        <v>226</v>
      </c>
      <c r="F18" s="21"/>
      <c r="G18" s="21"/>
      <c r="H18" s="21"/>
      <c r="I18" s="21"/>
      <c r="J18" s="21"/>
      <c r="K18" s="3">
        <f t="shared" si="3"/>
        <v>0</v>
      </c>
      <c r="L18" s="3" t="str">
        <f t="shared" si="4"/>
        <v>0</v>
      </c>
      <c r="M18" s="15" t="str">
        <f t="shared" si="5"/>
        <v>ไม่ผ่าน</v>
      </c>
    </row>
    <row r="19" spans="1:13" s="16" customFormat="1" ht="14.25" customHeight="1" x14ac:dyDescent="0.25">
      <c r="A19" s="102">
        <v>15</v>
      </c>
      <c r="B19" s="91">
        <v>14067</v>
      </c>
      <c r="C19" s="75" t="s">
        <v>33</v>
      </c>
      <c r="D19" s="75" t="s">
        <v>227</v>
      </c>
      <c r="E19" s="76" t="s">
        <v>228</v>
      </c>
      <c r="F19" s="14"/>
      <c r="G19" s="14"/>
      <c r="H19" s="14"/>
      <c r="I19" s="14"/>
      <c r="J19" s="14"/>
      <c r="K19" s="3">
        <f t="shared" si="3"/>
        <v>0</v>
      </c>
      <c r="L19" s="3" t="str">
        <f t="shared" si="4"/>
        <v>0</v>
      </c>
      <c r="M19" s="15" t="str">
        <f t="shared" si="5"/>
        <v>ไม่ผ่าน</v>
      </c>
    </row>
    <row r="20" spans="1:13" s="16" customFormat="1" ht="14.25" customHeight="1" x14ac:dyDescent="0.25">
      <c r="A20" s="102">
        <v>16</v>
      </c>
      <c r="B20" s="88">
        <v>14115</v>
      </c>
      <c r="C20" s="77" t="s">
        <v>33</v>
      </c>
      <c r="D20" s="77" t="s">
        <v>229</v>
      </c>
      <c r="E20" s="78" t="s">
        <v>230</v>
      </c>
      <c r="F20" s="14"/>
      <c r="G20" s="14"/>
      <c r="H20" s="14"/>
      <c r="I20" s="14"/>
      <c r="J20" s="14"/>
      <c r="K20" s="3">
        <f t="shared" si="3"/>
        <v>0</v>
      </c>
      <c r="L20" s="3" t="str">
        <f t="shared" si="4"/>
        <v>0</v>
      </c>
      <c r="M20" s="15" t="str">
        <f t="shared" si="5"/>
        <v>ไม่ผ่าน</v>
      </c>
    </row>
    <row r="21" spans="1:13" s="16" customFormat="1" ht="14.25" customHeight="1" x14ac:dyDescent="0.25">
      <c r="A21" s="102">
        <v>17</v>
      </c>
      <c r="B21" s="74" t="s">
        <v>231</v>
      </c>
      <c r="C21" s="77" t="s">
        <v>33</v>
      </c>
      <c r="D21" s="77" t="s">
        <v>232</v>
      </c>
      <c r="E21" s="78" t="s">
        <v>233</v>
      </c>
      <c r="F21" s="14"/>
      <c r="G21" s="14"/>
      <c r="H21" s="14"/>
      <c r="I21" s="14"/>
      <c r="J21" s="14"/>
      <c r="K21" s="3">
        <f t="shared" si="3"/>
        <v>0</v>
      </c>
      <c r="L21" s="3" t="str">
        <f t="shared" si="4"/>
        <v>0</v>
      </c>
      <c r="M21" s="15" t="str">
        <f t="shared" si="5"/>
        <v>ไม่ผ่าน</v>
      </c>
    </row>
    <row r="22" spans="1:13" s="16" customFormat="1" ht="14.25" customHeight="1" x14ac:dyDescent="0.25">
      <c r="A22" s="102">
        <v>18</v>
      </c>
      <c r="B22" s="74" t="s">
        <v>234</v>
      </c>
      <c r="C22" s="104" t="s">
        <v>33</v>
      </c>
      <c r="D22" s="104" t="s">
        <v>235</v>
      </c>
      <c r="E22" s="105" t="s">
        <v>236</v>
      </c>
      <c r="F22" s="14"/>
      <c r="G22" s="14"/>
      <c r="H22" s="14"/>
      <c r="I22" s="14"/>
      <c r="J22" s="14"/>
      <c r="K22" s="3">
        <f t="shared" si="3"/>
        <v>0</v>
      </c>
      <c r="L22" s="3" t="str">
        <f t="shared" si="4"/>
        <v>0</v>
      </c>
      <c r="M22" s="15" t="str">
        <f t="shared" si="5"/>
        <v>ไม่ผ่าน</v>
      </c>
    </row>
    <row r="23" spans="1:13" s="16" customFormat="1" ht="14.25" customHeight="1" x14ac:dyDescent="0.25">
      <c r="A23" s="102">
        <v>19</v>
      </c>
      <c r="B23" s="74" t="s">
        <v>237</v>
      </c>
      <c r="C23" s="106" t="s">
        <v>33</v>
      </c>
      <c r="D23" s="106" t="s">
        <v>238</v>
      </c>
      <c r="E23" s="107" t="s">
        <v>239</v>
      </c>
      <c r="F23" s="14"/>
      <c r="G23" s="14"/>
      <c r="H23" s="14"/>
      <c r="I23" s="14"/>
      <c r="J23" s="14"/>
      <c r="K23" s="3">
        <f t="shared" si="3"/>
        <v>0</v>
      </c>
      <c r="L23" s="3" t="str">
        <f t="shared" si="4"/>
        <v>0</v>
      </c>
      <c r="M23" s="15" t="str">
        <f t="shared" si="5"/>
        <v>ไม่ผ่าน</v>
      </c>
    </row>
    <row r="24" spans="1:13" s="22" customFormat="1" ht="14.25" customHeight="1" x14ac:dyDescent="0.25">
      <c r="A24" s="102">
        <v>20</v>
      </c>
      <c r="B24" s="74" t="s">
        <v>240</v>
      </c>
      <c r="C24" s="104" t="s">
        <v>33</v>
      </c>
      <c r="D24" s="104" t="s">
        <v>241</v>
      </c>
      <c r="E24" s="105" t="s">
        <v>242</v>
      </c>
      <c r="F24" s="21"/>
      <c r="G24" s="21"/>
      <c r="H24" s="21"/>
      <c r="I24" s="21"/>
      <c r="J24" s="21"/>
      <c r="K24" s="3">
        <f t="shared" si="3"/>
        <v>0</v>
      </c>
      <c r="L24" s="3" t="str">
        <f t="shared" si="4"/>
        <v>0</v>
      </c>
      <c r="M24" s="15" t="str">
        <f t="shared" si="5"/>
        <v>ไม่ผ่าน</v>
      </c>
    </row>
    <row r="25" spans="1:13" s="22" customFormat="1" ht="14.25" customHeight="1" x14ac:dyDescent="0.25">
      <c r="A25" s="102">
        <v>21</v>
      </c>
      <c r="B25" s="74" t="s">
        <v>243</v>
      </c>
      <c r="C25" s="108" t="s">
        <v>33</v>
      </c>
      <c r="D25" s="109" t="s">
        <v>201</v>
      </c>
      <c r="E25" s="110" t="s">
        <v>244</v>
      </c>
      <c r="F25" s="21"/>
      <c r="G25" s="21"/>
      <c r="H25" s="21"/>
      <c r="I25" s="21"/>
      <c r="J25" s="21"/>
      <c r="K25" s="3">
        <f t="shared" si="3"/>
        <v>0</v>
      </c>
      <c r="L25" s="3" t="str">
        <f t="shared" si="4"/>
        <v>0</v>
      </c>
      <c r="M25" s="15" t="str">
        <f t="shared" si="5"/>
        <v>ไม่ผ่าน</v>
      </c>
    </row>
    <row r="26" spans="1:13" s="22" customFormat="1" ht="14.25" customHeight="1" x14ac:dyDescent="0.25">
      <c r="A26" s="102">
        <v>22</v>
      </c>
      <c r="B26" s="74" t="s">
        <v>245</v>
      </c>
      <c r="C26" s="75" t="s">
        <v>33</v>
      </c>
      <c r="D26" s="75" t="s">
        <v>217</v>
      </c>
      <c r="E26" s="76" t="s">
        <v>246</v>
      </c>
      <c r="F26" s="21"/>
      <c r="G26" s="21"/>
      <c r="H26" s="21"/>
      <c r="I26" s="21"/>
      <c r="J26" s="21"/>
      <c r="K26" s="3">
        <f t="shared" si="3"/>
        <v>0</v>
      </c>
      <c r="L26" s="3" t="str">
        <f t="shared" si="4"/>
        <v>0</v>
      </c>
      <c r="M26" s="15" t="str">
        <f t="shared" si="5"/>
        <v>ไม่ผ่าน</v>
      </c>
    </row>
    <row r="27" spans="1:13" s="22" customFormat="1" ht="14.25" customHeight="1" x14ac:dyDescent="0.25">
      <c r="A27" s="102">
        <v>23</v>
      </c>
      <c r="B27" s="74" t="s">
        <v>247</v>
      </c>
      <c r="C27" s="75" t="s">
        <v>33</v>
      </c>
      <c r="D27" s="75" t="s">
        <v>248</v>
      </c>
      <c r="E27" s="76" t="s">
        <v>249</v>
      </c>
      <c r="F27" s="21"/>
      <c r="G27" s="21"/>
      <c r="H27" s="21"/>
      <c r="I27" s="21"/>
      <c r="J27" s="21"/>
      <c r="K27" s="3">
        <f t="shared" si="3"/>
        <v>0</v>
      </c>
      <c r="L27" s="3" t="str">
        <f t="shared" si="4"/>
        <v>0</v>
      </c>
      <c r="M27" s="15" t="str">
        <f t="shared" si="5"/>
        <v>ไม่ผ่าน</v>
      </c>
    </row>
    <row r="28" spans="1:13" s="22" customFormat="1" ht="14.25" customHeight="1" x14ac:dyDescent="0.25">
      <c r="A28" s="102">
        <v>24</v>
      </c>
      <c r="B28" s="74" t="s">
        <v>250</v>
      </c>
      <c r="C28" s="75" t="s">
        <v>33</v>
      </c>
      <c r="D28" s="75" t="s">
        <v>251</v>
      </c>
      <c r="E28" s="76" t="s">
        <v>252</v>
      </c>
      <c r="F28" s="21"/>
      <c r="G28" s="21"/>
      <c r="H28" s="21"/>
      <c r="I28" s="21"/>
      <c r="J28" s="21"/>
      <c r="K28" s="3">
        <f t="shared" si="3"/>
        <v>0</v>
      </c>
      <c r="L28" s="3" t="str">
        <f t="shared" si="4"/>
        <v>0</v>
      </c>
      <c r="M28" s="15" t="str">
        <f t="shared" si="5"/>
        <v>ไม่ผ่าน</v>
      </c>
    </row>
    <row r="29" spans="1:13" s="22" customFormat="1" ht="14.25" customHeight="1" x14ac:dyDescent="0.25">
      <c r="A29" s="102">
        <v>25</v>
      </c>
      <c r="B29" s="74" t="s">
        <v>253</v>
      </c>
      <c r="C29" s="75" t="s">
        <v>33</v>
      </c>
      <c r="D29" s="75" t="s">
        <v>254</v>
      </c>
      <c r="E29" s="76" t="s">
        <v>255</v>
      </c>
      <c r="F29" s="21"/>
      <c r="G29" s="21"/>
      <c r="H29" s="21"/>
      <c r="I29" s="21"/>
      <c r="J29" s="21"/>
      <c r="K29" s="3">
        <f t="shared" si="3"/>
        <v>0</v>
      </c>
      <c r="L29" s="3" t="str">
        <f t="shared" si="4"/>
        <v>0</v>
      </c>
      <c r="M29" s="15" t="str">
        <f t="shared" si="5"/>
        <v>ไม่ผ่าน</v>
      </c>
    </row>
    <row r="30" spans="1:13" s="22" customFormat="1" ht="14.25" customHeight="1" x14ac:dyDescent="0.25">
      <c r="A30" s="102">
        <v>26</v>
      </c>
      <c r="B30" s="74" t="s">
        <v>256</v>
      </c>
      <c r="C30" s="75" t="s">
        <v>33</v>
      </c>
      <c r="D30" s="77" t="s">
        <v>257</v>
      </c>
      <c r="E30" s="76" t="s">
        <v>258</v>
      </c>
      <c r="F30" s="21"/>
      <c r="G30" s="21"/>
      <c r="H30" s="21"/>
      <c r="I30" s="21"/>
      <c r="J30" s="21"/>
      <c r="K30" s="3">
        <f t="shared" si="3"/>
        <v>0</v>
      </c>
      <c r="L30" s="3" t="str">
        <f t="shared" si="4"/>
        <v>0</v>
      </c>
      <c r="M30" s="15" t="str">
        <f t="shared" si="5"/>
        <v>ไม่ผ่าน</v>
      </c>
    </row>
    <row r="31" spans="1:13" s="22" customFormat="1" ht="14.25" customHeight="1" x14ac:dyDescent="0.25">
      <c r="A31" s="102">
        <v>27</v>
      </c>
      <c r="B31" s="74" t="s">
        <v>259</v>
      </c>
      <c r="C31" s="111" t="s">
        <v>33</v>
      </c>
      <c r="D31" s="111" t="s">
        <v>260</v>
      </c>
      <c r="E31" s="112" t="s">
        <v>261</v>
      </c>
      <c r="F31" s="21"/>
      <c r="G31" s="21"/>
      <c r="H31" s="21"/>
      <c r="I31" s="21"/>
      <c r="J31" s="21"/>
      <c r="K31" s="3">
        <f t="shared" si="3"/>
        <v>0</v>
      </c>
      <c r="L31" s="3" t="str">
        <f t="shared" si="4"/>
        <v>0</v>
      </c>
      <c r="M31" s="15" t="str">
        <f t="shared" si="5"/>
        <v>ไม่ผ่าน</v>
      </c>
    </row>
    <row r="32" spans="1:13" s="22" customFormat="1" ht="14.25" customHeight="1" x14ac:dyDescent="0.25">
      <c r="A32" s="102">
        <v>28</v>
      </c>
      <c r="B32" s="101">
        <v>15259</v>
      </c>
      <c r="C32" s="101" t="s">
        <v>33</v>
      </c>
      <c r="D32" s="77" t="s">
        <v>262</v>
      </c>
      <c r="E32" s="78" t="s">
        <v>263</v>
      </c>
      <c r="F32" s="21"/>
      <c r="G32" s="21"/>
      <c r="H32" s="21"/>
      <c r="I32" s="21"/>
      <c r="J32" s="21"/>
      <c r="K32" s="3">
        <f t="shared" si="3"/>
        <v>0</v>
      </c>
      <c r="L32" s="3" t="str">
        <f t="shared" si="4"/>
        <v>0</v>
      </c>
      <c r="M32" s="15" t="str">
        <f t="shared" si="5"/>
        <v>ไม่ผ่าน</v>
      </c>
    </row>
    <row r="33" spans="1:13" s="22" customFormat="1" ht="14.25" customHeight="1" x14ac:dyDescent="0.25">
      <c r="A33" s="102">
        <v>29</v>
      </c>
      <c r="B33" s="101">
        <v>15260</v>
      </c>
      <c r="C33" s="82" t="s">
        <v>33</v>
      </c>
      <c r="D33" s="75" t="s">
        <v>264</v>
      </c>
      <c r="E33" s="76" t="s">
        <v>265</v>
      </c>
      <c r="F33" s="21"/>
      <c r="G33" s="21"/>
      <c r="H33" s="21"/>
      <c r="I33" s="21"/>
      <c r="J33" s="21"/>
      <c r="K33" s="3">
        <f t="shared" si="3"/>
        <v>0</v>
      </c>
      <c r="L33" s="3" t="str">
        <f t="shared" si="4"/>
        <v>0</v>
      </c>
      <c r="M33" s="15" t="str">
        <f t="shared" si="5"/>
        <v>ไม่ผ่าน</v>
      </c>
    </row>
    <row r="34" spans="1:13" s="22" customFormat="1" ht="14.25" customHeight="1" x14ac:dyDescent="0.25">
      <c r="A34" s="102">
        <v>30</v>
      </c>
      <c r="B34" s="101">
        <v>15261</v>
      </c>
      <c r="C34" s="82" t="s">
        <v>33</v>
      </c>
      <c r="D34" s="75" t="s">
        <v>266</v>
      </c>
      <c r="E34" s="76" t="s">
        <v>267</v>
      </c>
      <c r="F34" s="21"/>
      <c r="G34" s="21"/>
      <c r="H34" s="21"/>
      <c r="I34" s="21"/>
      <c r="J34" s="21"/>
      <c r="K34" s="3">
        <f t="shared" si="3"/>
        <v>0</v>
      </c>
      <c r="L34" s="3" t="str">
        <f t="shared" si="4"/>
        <v>0</v>
      </c>
      <c r="M34" s="15" t="str">
        <f t="shared" si="5"/>
        <v>ไม่ผ่าน</v>
      </c>
    </row>
    <row r="35" spans="1:13" s="22" customFormat="1" ht="14.25" customHeight="1" x14ac:dyDescent="0.25">
      <c r="A35" s="102">
        <v>31</v>
      </c>
      <c r="B35" s="101">
        <v>15262</v>
      </c>
      <c r="C35" s="101" t="s">
        <v>33</v>
      </c>
      <c r="D35" s="77" t="s">
        <v>268</v>
      </c>
      <c r="E35" s="78" t="s">
        <v>269</v>
      </c>
      <c r="F35" s="21"/>
      <c r="G35" s="21"/>
      <c r="H35" s="21"/>
      <c r="I35" s="21"/>
      <c r="J35" s="21"/>
      <c r="K35" s="3">
        <f t="shared" si="3"/>
        <v>0</v>
      </c>
      <c r="L35" s="3" t="str">
        <f t="shared" si="4"/>
        <v>0</v>
      </c>
      <c r="M35" s="15" t="str">
        <f t="shared" si="5"/>
        <v>ไม่ผ่าน</v>
      </c>
    </row>
    <row r="36" spans="1:13" s="22" customFormat="1" ht="14.25" customHeight="1" x14ac:dyDescent="0.25">
      <c r="A36" s="102">
        <v>32</v>
      </c>
      <c r="B36" s="101">
        <v>15263</v>
      </c>
      <c r="C36" s="82" t="s">
        <v>33</v>
      </c>
      <c r="D36" s="75" t="s">
        <v>270</v>
      </c>
      <c r="E36" s="76" t="s">
        <v>271</v>
      </c>
      <c r="F36" s="21"/>
      <c r="G36" s="21"/>
      <c r="H36" s="21"/>
      <c r="I36" s="21"/>
      <c r="J36" s="21"/>
      <c r="K36" s="3">
        <f t="shared" si="3"/>
        <v>0</v>
      </c>
      <c r="L36" s="3" t="str">
        <f t="shared" si="4"/>
        <v>0</v>
      </c>
      <c r="M36" s="15" t="str">
        <f t="shared" si="5"/>
        <v>ไม่ผ่าน</v>
      </c>
    </row>
    <row r="37" spans="1:13" s="22" customFormat="1" ht="14.25" customHeight="1" x14ac:dyDescent="0.25">
      <c r="A37" s="102">
        <v>33</v>
      </c>
      <c r="B37" s="101">
        <v>15264</v>
      </c>
      <c r="C37" s="113" t="s">
        <v>33</v>
      </c>
      <c r="D37" s="108" t="s">
        <v>272</v>
      </c>
      <c r="E37" s="114" t="s">
        <v>273</v>
      </c>
      <c r="F37" s="21"/>
      <c r="G37" s="21"/>
      <c r="H37" s="21"/>
      <c r="I37" s="21"/>
      <c r="J37" s="21"/>
      <c r="K37" s="3">
        <f t="shared" si="3"/>
        <v>0</v>
      </c>
      <c r="L37" s="3" t="str">
        <f t="shared" si="4"/>
        <v>0</v>
      </c>
      <c r="M37" s="15" t="str">
        <f t="shared" si="5"/>
        <v>ไม่ผ่าน</v>
      </c>
    </row>
    <row r="38" spans="1:13" s="22" customFormat="1" ht="14.25" customHeight="1" x14ac:dyDescent="0.25">
      <c r="A38" s="102">
        <v>34</v>
      </c>
      <c r="B38" s="101">
        <v>15265</v>
      </c>
      <c r="C38" s="82" t="s">
        <v>33</v>
      </c>
      <c r="D38" s="75" t="s">
        <v>274</v>
      </c>
      <c r="E38" s="76" t="s">
        <v>275</v>
      </c>
      <c r="F38" s="21"/>
      <c r="G38" s="21"/>
      <c r="H38" s="21"/>
      <c r="I38" s="21"/>
      <c r="J38" s="21"/>
      <c r="K38" s="3">
        <f t="shared" si="3"/>
        <v>0</v>
      </c>
      <c r="L38" s="3" t="str">
        <f t="shared" si="4"/>
        <v>0</v>
      </c>
      <c r="M38" s="15" t="str">
        <f t="shared" si="5"/>
        <v>ไม่ผ่าน</v>
      </c>
    </row>
    <row r="39" spans="1:13" s="22" customFormat="1" ht="14.25" customHeight="1" x14ac:dyDescent="0.25">
      <c r="A39" s="102">
        <v>35</v>
      </c>
      <c r="B39" s="101">
        <v>15266</v>
      </c>
      <c r="C39" s="101" t="s">
        <v>33</v>
      </c>
      <c r="D39" s="77" t="s">
        <v>276</v>
      </c>
      <c r="E39" s="78" t="s">
        <v>277</v>
      </c>
      <c r="F39" s="21"/>
      <c r="G39" s="21"/>
      <c r="H39" s="21"/>
      <c r="I39" s="21"/>
      <c r="J39" s="21"/>
      <c r="K39" s="3">
        <f t="shared" si="3"/>
        <v>0</v>
      </c>
      <c r="L39" s="3" t="str">
        <f t="shared" si="4"/>
        <v>0</v>
      </c>
      <c r="M39" s="15" t="str">
        <f t="shared" si="5"/>
        <v>ไม่ผ่าน</v>
      </c>
    </row>
    <row r="40" spans="1:13" s="22" customFormat="1" ht="14.25" customHeight="1" x14ac:dyDescent="0.25">
      <c r="A40" s="102">
        <v>36</v>
      </c>
      <c r="B40" s="101">
        <v>15267</v>
      </c>
      <c r="C40" s="101" t="s">
        <v>33</v>
      </c>
      <c r="D40" s="77" t="s">
        <v>278</v>
      </c>
      <c r="E40" s="78" t="s">
        <v>279</v>
      </c>
      <c r="F40" s="21"/>
      <c r="G40" s="21"/>
      <c r="H40" s="21"/>
      <c r="I40" s="21"/>
      <c r="J40" s="21"/>
      <c r="K40" s="3">
        <f t="shared" si="3"/>
        <v>0</v>
      </c>
      <c r="L40" s="3" t="str">
        <f t="shared" si="4"/>
        <v>0</v>
      </c>
      <c r="M40" s="15" t="str">
        <f t="shared" si="5"/>
        <v>ไม่ผ่าน</v>
      </c>
    </row>
    <row r="41" spans="1:13" s="22" customFormat="1" ht="14.25" customHeight="1" x14ac:dyDescent="0.25">
      <c r="A41" s="102">
        <v>37</v>
      </c>
      <c r="B41" s="82">
        <v>13959</v>
      </c>
      <c r="C41" s="101" t="s">
        <v>47</v>
      </c>
      <c r="D41" s="75" t="s">
        <v>280</v>
      </c>
      <c r="E41" s="76" t="s">
        <v>281</v>
      </c>
      <c r="F41" s="21"/>
      <c r="G41" s="21"/>
      <c r="H41" s="21"/>
      <c r="I41" s="21"/>
      <c r="J41" s="21"/>
      <c r="K41" s="3">
        <f t="shared" si="3"/>
        <v>0</v>
      </c>
      <c r="L41" s="3" t="str">
        <f t="shared" si="4"/>
        <v>0</v>
      </c>
      <c r="M41" s="15" t="str">
        <f t="shared" si="5"/>
        <v>ไม่ผ่าน</v>
      </c>
    </row>
    <row r="42" spans="1:13" s="22" customFormat="1" ht="14.25" customHeight="1" x14ac:dyDescent="0.25">
      <c r="A42" s="102">
        <v>38</v>
      </c>
      <c r="B42" s="82">
        <v>13962</v>
      </c>
      <c r="C42" s="101" t="s">
        <v>47</v>
      </c>
      <c r="D42" s="75" t="s">
        <v>282</v>
      </c>
      <c r="E42" s="76" t="s">
        <v>283</v>
      </c>
      <c r="F42" s="21"/>
      <c r="G42" s="21"/>
      <c r="H42" s="21"/>
      <c r="I42" s="21"/>
      <c r="J42" s="21"/>
      <c r="K42" s="3">
        <f t="shared" si="3"/>
        <v>0</v>
      </c>
      <c r="L42" s="3" t="str">
        <f t="shared" si="4"/>
        <v>0</v>
      </c>
      <c r="M42" s="15" t="str">
        <f t="shared" si="5"/>
        <v>ไม่ผ่าน</v>
      </c>
    </row>
    <row r="43" spans="1:13" s="22" customFormat="1" ht="14.25" customHeight="1" x14ac:dyDescent="0.25">
      <c r="A43" s="102">
        <v>39</v>
      </c>
      <c r="B43" s="74">
        <v>13977</v>
      </c>
      <c r="C43" s="77" t="s">
        <v>47</v>
      </c>
      <c r="D43" s="75" t="s">
        <v>284</v>
      </c>
      <c r="E43" s="76" t="s">
        <v>285</v>
      </c>
      <c r="F43" s="21"/>
      <c r="G43" s="21"/>
      <c r="H43" s="21"/>
      <c r="I43" s="21"/>
      <c r="J43" s="21"/>
      <c r="K43" s="3">
        <f t="shared" si="3"/>
        <v>0</v>
      </c>
      <c r="L43" s="3" t="str">
        <f t="shared" si="4"/>
        <v>0</v>
      </c>
      <c r="M43" s="15" t="str">
        <f t="shared" si="5"/>
        <v>ไม่ผ่าน</v>
      </c>
    </row>
    <row r="44" spans="1:13" s="22" customFormat="1" ht="14.25" customHeight="1" x14ac:dyDescent="0.25">
      <c r="A44" s="102">
        <v>40</v>
      </c>
      <c r="B44" s="74">
        <v>13979</v>
      </c>
      <c r="C44" s="77" t="s">
        <v>47</v>
      </c>
      <c r="D44" s="75" t="s">
        <v>286</v>
      </c>
      <c r="E44" s="76" t="s">
        <v>287</v>
      </c>
      <c r="F44" s="21"/>
      <c r="G44" s="21"/>
      <c r="H44" s="21"/>
      <c r="I44" s="21"/>
      <c r="J44" s="21"/>
      <c r="K44" s="3">
        <f t="shared" si="3"/>
        <v>0</v>
      </c>
      <c r="L44" s="3" t="str">
        <f t="shared" si="4"/>
        <v>0</v>
      </c>
      <c r="M44" s="15" t="str">
        <f t="shared" si="5"/>
        <v>ไม่ผ่าน</v>
      </c>
    </row>
    <row r="45" spans="1:13" s="22" customFormat="1" ht="14.25" customHeight="1" x14ac:dyDescent="0.25">
      <c r="A45" s="102">
        <v>41</v>
      </c>
      <c r="B45" s="88">
        <v>14176</v>
      </c>
      <c r="C45" s="77" t="s">
        <v>47</v>
      </c>
      <c r="D45" s="77" t="s">
        <v>288</v>
      </c>
      <c r="E45" s="78" t="s">
        <v>289</v>
      </c>
      <c r="F45" s="21"/>
      <c r="G45" s="21"/>
      <c r="H45" s="21"/>
      <c r="I45" s="21"/>
      <c r="J45" s="21"/>
      <c r="K45" s="3">
        <f t="shared" si="3"/>
        <v>0</v>
      </c>
      <c r="L45" s="3" t="str">
        <f t="shared" si="4"/>
        <v>0</v>
      </c>
      <c r="M45" s="15" t="str">
        <f t="shared" si="5"/>
        <v>ไม่ผ่าน</v>
      </c>
    </row>
    <row r="46" spans="1:13" s="22" customFormat="1" ht="14.25" customHeight="1" x14ac:dyDescent="0.25">
      <c r="A46" s="102">
        <v>42</v>
      </c>
      <c r="B46" s="88">
        <v>15268</v>
      </c>
      <c r="C46" s="75" t="s">
        <v>47</v>
      </c>
      <c r="D46" s="75" t="s">
        <v>290</v>
      </c>
      <c r="E46" s="76" t="s">
        <v>291</v>
      </c>
      <c r="F46" s="21"/>
      <c r="G46" s="21"/>
      <c r="H46" s="21"/>
      <c r="I46" s="21"/>
      <c r="J46" s="21"/>
      <c r="K46" s="3">
        <f t="shared" si="3"/>
        <v>0</v>
      </c>
      <c r="L46" s="3" t="str">
        <f t="shared" si="4"/>
        <v>0</v>
      </c>
      <c r="M46" s="15" t="str">
        <f t="shared" si="5"/>
        <v>ไม่ผ่าน</v>
      </c>
    </row>
    <row r="47" spans="1:13" s="16" customFormat="1" ht="14.25" customHeight="1" x14ac:dyDescent="0.25">
      <c r="A47" s="102">
        <v>43</v>
      </c>
      <c r="B47" s="88">
        <v>15269</v>
      </c>
      <c r="C47" s="77" t="s">
        <v>47</v>
      </c>
      <c r="D47" s="77" t="s">
        <v>292</v>
      </c>
      <c r="E47" s="78" t="s">
        <v>293</v>
      </c>
      <c r="F47" s="21"/>
      <c r="G47" s="21"/>
      <c r="H47" s="21"/>
      <c r="I47" s="21"/>
      <c r="J47" s="21"/>
      <c r="K47" s="3">
        <f t="shared" si="3"/>
        <v>0</v>
      </c>
      <c r="L47" s="3" t="str">
        <f t="shared" si="4"/>
        <v>0</v>
      </c>
      <c r="M47" s="15" t="str">
        <f t="shared" si="5"/>
        <v>ไม่ผ่าน</v>
      </c>
    </row>
    <row r="48" spans="1:13" s="16" customFormat="1" ht="14.25" customHeight="1" x14ac:dyDescent="0.25">
      <c r="A48" s="154"/>
      <c r="B48" s="155"/>
      <c r="C48" s="155"/>
      <c r="D48" s="155"/>
      <c r="E48" s="155"/>
      <c r="F48" s="156">
        <f>COUNTIF(L5:L47,3)</f>
        <v>0</v>
      </c>
      <c r="G48" s="156">
        <f>COUNTIF(L5:L47,2)</f>
        <v>0</v>
      </c>
      <c r="H48" s="156">
        <f>COUNTIF(L5:L47,1)</f>
        <v>0</v>
      </c>
      <c r="I48" s="156">
        <f>COUNTIF(L5:L47,0)</f>
        <v>43</v>
      </c>
      <c r="J48" s="157"/>
      <c r="K48" s="38"/>
      <c r="L48" s="38"/>
      <c r="M48" s="158"/>
    </row>
    <row r="49" spans="3:13" s="16" customFormat="1" ht="14.25" customHeight="1" x14ac:dyDescent="0.25">
      <c r="C49" s="16" t="s">
        <v>2</v>
      </c>
      <c r="F49" s="159"/>
      <c r="G49" s="159"/>
      <c r="H49" s="159"/>
      <c r="I49" s="159"/>
      <c r="J49" s="159"/>
      <c r="K49" s="34"/>
      <c r="L49" s="34"/>
    </row>
    <row r="50" spans="3:13" s="16" customFormat="1" ht="14.25" customHeight="1" x14ac:dyDescent="0.25">
      <c r="C50" s="16" t="s">
        <v>13</v>
      </c>
      <c r="F50" s="160">
        <f>(F48*100)/43</f>
        <v>0</v>
      </c>
      <c r="G50" s="158"/>
      <c r="H50" s="159"/>
      <c r="I50" s="159" t="s">
        <v>18</v>
      </c>
      <c r="J50" s="159"/>
      <c r="K50" s="37"/>
      <c r="L50" s="34"/>
      <c r="M50" s="160">
        <f>(H48*100)/43</f>
        <v>0</v>
      </c>
    </row>
    <row r="51" spans="3:13" s="16" customFormat="1" ht="14.25" customHeight="1" x14ac:dyDescent="0.25">
      <c r="C51" s="16" t="s">
        <v>14</v>
      </c>
      <c r="F51" s="160">
        <f>(G48*100)/43</f>
        <v>0</v>
      </c>
      <c r="G51" s="158"/>
      <c r="H51" s="159"/>
      <c r="I51" s="159" t="s">
        <v>19</v>
      </c>
      <c r="J51" s="159"/>
      <c r="K51" s="37"/>
      <c r="L51" s="34"/>
      <c r="M51" s="160">
        <f>(I48*100)/43</f>
        <v>100</v>
      </c>
    </row>
    <row r="52" spans="3:13" s="16" customFormat="1" ht="14.25" customHeight="1" x14ac:dyDescent="0.25">
      <c r="C52" s="16" t="s">
        <v>15</v>
      </c>
      <c r="F52" s="159"/>
      <c r="G52" s="159"/>
      <c r="H52" s="159"/>
      <c r="I52" s="16" t="s">
        <v>20</v>
      </c>
      <c r="J52" s="159"/>
      <c r="K52" s="34"/>
      <c r="L52" s="34"/>
    </row>
    <row r="53" spans="3:13" s="16" customFormat="1" ht="14.25" customHeight="1" x14ac:dyDescent="0.25">
      <c r="C53" s="16" t="s">
        <v>16</v>
      </c>
      <c r="F53" s="159"/>
      <c r="G53" s="159"/>
      <c r="H53" s="159"/>
      <c r="I53" s="16" t="s">
        <v>22</v>
      </c>
      <c r="J53" s="159"/>
      <c r="K53" s="34"/>
      <c r="L53" s="34"/>
    </row>
    <row r="54" spans="3:13" s="16" customFormat="1" ht="14.25" customHeight="1" x14ac:dyDescent="0.25">
      <c r="C54" s="16" t="s">
        <v>17</v>
      </c>
      <c r="F54" s="159"/>
      <c r="G54" s="159"/>
      <c r="H54" s="159"/>
      <c r="I54" s="16" t="s">
        <v>21</v>
      </c>
      <c r="J54" s="159"/>
      <c r="K54" s="34"/>
      <c r="L54" s="34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7" workbookViewId="0">
      <selection activeCell="D20" sqref="D20"/>
    </sheetView>
  </sheetViews>
  <sheetFormatPr defaultRowHeight="13.8" x14ac:dyDescent="0.25"/>
  <cols>
    <col min="1" max="1" width="4" customWidth="1"/>
    <col min="2" max="2" width="7.3984375" customWidth="1"/>
    <col min="3" max="3" width="6.19921875" customWidth="1"/>
    <col min="4" max="4" width="9.09765625" customWidth="1"/>
    <col min="5" max="5" width="8.69921875" customWidth="1"/>
    <col min="6" max="10" width="2.8984375" customWidth="1"/>
    <col min="11" max="11" width="6.19921875" customWidth="1"/>
    <col min="12" max="12" width="6.5" customWidth="1"/>
    <col min="13" max="13" width="7.398437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1.75" customHeight="1" x14ac:dyDescent="0.6">
      <c r="A2" s="173" t="s">
        <v>416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14.25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5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34" customFormat="1" ht="12.75" customHeight="1" x14ac:dyDescent="0.25">
      <c r="A5" s="26">
        <v>1</v>
      </c>
      <c r="B5" s="91">
        <v>13362</v>
      </c>
      <c r="C5" s="82" t="s">
        <v>33</v>
      </c>
      <c r="D5" s="75" t="s">
        <v>294</v>
      </c>
      <c r="E5" s="76" t="s">
        <v>295</v>
      </c>
      <c r="F5" s="4"/>
      <c r="G5" s="4"/>
      <c r="H5" s="4"/>
      <c r="I5" s="4"/>
      <c r="J5" s="4"/>
      <c r="K5" s="3">
        <f t="shared" ref="K5:K17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34" customFormat="1" ht="12.75" customHeight="1" x14ac:dyDescent="0.25">
      <c r="A6" s="26">
        <v>2</v>
      </c>
      <c r="B6" s="74">
        <v>13853</v>
      </c>
      <c r="C6" s="82" t="s">
        <v>33</v>
      </c>
      <c r="D6" s="75" t="s">
        <v>296</v>
      </c>
      <c r="E6" s="76" t="s">
        <v>297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9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35" customFormat="1" ht="12.75" customHeight="1" x14ac:dyDescent="0.25">
      <c r="A7" s="26">
        <v>3</v>
      </c>
      <c r="B7" s="74">
        <v>13855</v>
      </c>
      <c r="C7" s="82" t="s">
        <v>33</v>
      </c>
      <c r="D7" s="75" t="s">
        <v>298</v>
      </c>
      <c r="E7" s="76" t="s">
        <v>299</v>
      </c>
      <c r="F7" s="4"/>
      <c r="G7" s="4"/>
      <c r="H7" s="4"/>
      <c r="I7" s="4"/>
      <c r="J7" s="4"/>
      <c r="K7" s="3">
        <f>SUM(F7,G7,H7,I7,J7)</f>
        <v>0</v>
      </c>
      <c r="L7" s="3" t="str">
        <f t="shared" si="1"/>
        <v>0</v>
      </c>
      <c r="M7" s="3" t="str">
        <f t="shared" si="2"/>
        <v>ไม่ผ่าน</v>
      </c>
    </row>
    <row r="8" spans="1:13" s="34" customFormat="1" ht="12.75" customHeight="1" x14ac:dyDescent="0.25">
      <c r="A8" s="26">
        <v>4</v>
      </c>
      <c r="B8" s="74">
        <v>13856</v>
      </c>
      <c r="C8" s="82" t="s">
        <v>33</v>
      </c>
      <c r="D8" s="75" t="s">
        <v>300</v>
      </c>
      <c r="E8" s="76" t="s">
        <v>301</v>
      </c>
      <c r="F8" s="4"/>
      <c r="G8" s="4"/>
      <c r="H8" s="4"/>
      <c r="I8" s="4"/>
      <c r="J8" s="4"/>
      <c r="K8" s="3">
        <f>SUM(F8,G8,H8,I8,J8)</f>
        <v>0</v>
      </c>
      <c r="L8" s="3" t="str">
        <f t="shared" si="1"/>
        <v>0</v>
      </c>
      <c r="M8" s="3" t="str">
        <f t="shared" si="2"/>
        <v>ไม่ผ่าน</v>
      </c>
    </row>
    <row r="9" spans="1:13" s="35" customFormat="1" ht="12.75" customHeight="1" x14ac:dyDescent="0.25">
      <c r="A9" s="26">
        <v>5</v>
      </c>
      <c r="B9" s="74">
        <v>13858</v>
      </c>
      <c r="C9" s="82" t="s">
        <v>33</v>
      </c>
      <c r="D9" s="75" t="s">
        <v>302</v>
      </c>
      <c r="E9" s="76" t="s">
        <v>303</v>
      </c>
      <c r="F9" s="4"/>
      <c r="G9" s="4"/>
      <c r="H9" s="4"/>
      <c r="I9" s="4"/>
      <c r="J9" s="4"/>
      <c r="K9" s="3">
        <f>SUM(F9,G9,H9,I9,J9)</f>
        <v>0</v>
      </c>
      <c r="L9" s="3" t="str">
        <f t="shared" si="1"/>
        <v>0</v>
      </c>
      <c r="M9" s="3" t="str">
        <f t="shared" si="2"/>
        <v>ไม่ผ่าน</v>
      </c>
    </row>
    <row r="10" spans="1:13" s="34" customFormat="1" ht="12.75" customHeight="1" x14ac:dyDescent="0.25">
      <c r="A10" s="26">
        <v>6</v>
      </c>
      <c r="B10" s="74">
        <v>13859</v>
      </c>
      <c r="C10" s="82" t="s">
        <v>33</v>
      </c>
      <c r="D10" s="75" t="s">
        <v>304</v>
      </c>
      <c r="E10" s="76" t="s">
        <v>305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34" customFormat="1" ht="12.75" customHeight="1" x14ac:dyDescent="0.25">
      <c r="A11" s="26">
        <v>7</v>
      </c>
      <c r="B11" s="88">
        <v>13872</v>
      </c>
      <c r="C11" s="101" t="s">
        <v>33</v>
      </c>
      <c r="D11" s="93" t="s">
        <v>306</v>
      </c>
      <c r="E11" s="94" t="s">
        <v>307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34" customFormat="1" ht="12.75" customHeight="1" x14ac:dyDescent="0.25">
      <c r="A12" s="26">
        <v>8</v>
      </c>
      <c r="B12" s="74">
        <v>13878</v>
      </c>
      <c r="C12" s="82" t="s">
        <v>33</v>
      </c>
      <c r="D12" s="75" t="s">
        <v>308</v>
      </c>
      <c r="E12" s="76" t="s">
        <v>309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34" customFormat="1" ht="12.75" customHeight="1" x14ac:dyDescent="0.25">
      <c r="A13" s="26">
        <v>9</v>
      </c>
      <c r="B13" s="91">
        <v>13885</v>
      </c>
      <c r="C13" s="101" t="s">
        <v>33</v>
      </c>
      <c r="D13" s="77" t="s">
        <v>266</v>
      </c>
      <c r="E13" s="78" t="s">
        <v>310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34" customFormat="1" ht="12.75" customHeight="1" x14ac:dyDescent="0.25">
      <c r="A14" s="26">
        <v>10</v>
      </c>
      <c r="B14" s="74">
        <v>13910</v>
      </c>
      <c r="C14" s="82" t="s">
        <v>33</v>
      </c>
      <c r="D14" s="75" t="s">
        <v>311</v>
      </c>
      <c r="E14" s="76" t="s">
        <v>312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34" customFormat="1" ht="12.75" customHeight="1" x14ac:dyDescent="0.25">
      <c r="A15" s="26">
        <v>11</v>
      </c>
      <c r="B15" s="91">
        <v>13923</v>
      </c>
      <c r="C15" s="101" t="s">
        <v>33</v>
      </c>
      <c r="D15" s="77" t="s">
        <v>313</v>
      </c>
      <c r="E15" s="78" t="s">
        <v>314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34" customFormat="1" ht="12.75" customHeight="1" x14ac:dyDescent="0.25">
      <c r="A16" s="26">
        <v>12</v>
      </c>
      <c r="B16" s="74">
        <v>13929</v>
      </c>
      <c r="C16" s="82" t="s">
        <v>33</v>
      </c>
      <c r="D16" s="75" t="s">
        <v>315</v>
      </c>
      <c r="E16" s="76" t="s">
        <v>316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34" customFormat="1" ht="12.75" customHeight="1" x14ac:dyDescent="0.25">
      <c r="A17" s="26">
        <v>13</v>
      </c>
      <c r="B17" s="74" t="s">
        <v>317</v>
      </c>
      <c r="C17" s="82" t="s">
        <v>33</v>
      </c>
      <c r="D17" s="75" t="s">
        <v>318</v>
      </c>
      <c r="E17" s="76" t="s">
        <v>319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ref="M17:M30" si="3">IF(K17&lt;=3,"ไม่ผ่าน",IF(K17&lt;=7,"ผ่าน",IF(K17&lt;=11,"ดี",IF(K17&gt;=12,"ดีเยี่ยม"))))</f>
        <v>ไม่ผ่าน</v>
      </c>
    </row>
    <row r="18" spans="1:13" s="35" customFormat="1" ht="12.75" customHeight="1" x14ac:dyDescent="0.25">
      <c r="A18" s="27">
        <v>14</v>
      </c>
      <c r="B18" s="74" t="s">
        <v>320</v>
      </c>
      <c r="C18" s="101" t="s">
        <v>33</v>
      </c>
      <c r="D18" s="77" t="s">
        <v>321</v>
      </c>
      <c r="E18" s="78" t="s">
        <v>186</v>
      </c>
      <c r="F18" s="4"/>
      <c r="G18" s="4"/>
      <c r="H18" s="4"/>
      <c r="I18" s="4"/>
      <c r="J18" s="4"/>
      <c r="K18" s="3">
        <f t="shared" ref="K18:K27" si="4">SUM(F18,G18,H18,I18,J18)</f>
        <v>0</v>
      </c>
      <c r="L18" s="3" t="str">
        <f t="shared" si="1"/>
        <v>0</v>
      </c>
      <c r="M18" s="3" t="str">
        <f t="shared" si="3"/>
        <v>ไม่ผ่าน</v>
      </c>
    </row>
    <row r="19" spans="1:13" s="34" customFormat="1" ht="12.75" customHeight="1" x14ac:dyDescent="0.25">
      <c r="A19" s="26">
        <v>15</v>
      </c>
      <c r="B19" s="74" t="s">
        <v>322</v>
      </c>
      <c r="C19" s="82" t="s">
        <v>33</v>
      </c>
      <c r="D19" s="75" t="s">
        <v>323</v>
      </c>
      <c r="E19" s="76" t="s">
        <v>324</v>
      </c>
      <c r="F19" s="4"/>
      <c r="G19" s="4"/>
      <c r="H19" s="4"/>
      <c r="I19" s="4"/>
      <c r="J19" s="4"/>
      <c r="K19" s="3">
        <f t="shared" si="4"/>
        <v>0</v>
      </c>
      <c r="L19" s="3" t="str">
        <f t="shared" si="1"/>
        <v>0</v>
      </c>
      <c r="M19" s="3" t="str">
        <f t="shared" si="3"/>
        <v>ไม่ผ่าน</v>
      </c>
    </row>
    <row r="20" spans="1:13" s="35" customFormat="1" ht="12.75" customHeight="1" x14ac:dyDescent="0.25">
      <c r="A20" s="27">
        <v>16</v>
      </c>
      <c r="B20" s="74" t="s">
        <v>325</v>
      </c>
      <c r="C20" s="82" t="s">
        <v>33</v>
      </c>
      <c r="D20" s="75" t="s">
        <v>326</v>
      </c>
      <c r="E20" s="76" t="s">
        <v>327</v>
      </c>
      <c r="F20" s="4"/>
      <c r="G20" s="4"/>
      <c r="H20" s="4"/>
      <c r="I20" s="4"/>
      <c r="J20" s="4"/>
      <c r="K20" s="3">
        <f t="shared" si="4"/>
        <v>0</v>
      </c>
      <c r="L20" s="3" t="str">
        <f t="shared" si="1"/>
        <v>0</v>
      </c>
      <c r="M20" s="3" t="str">
        <f t="shared" si="3"/>
        <v>ไม่ผ่าน</v>
      </c>
    </row>
    <row r="21" spans="1:13" s="34" customFormat="1" ht="12.75" customHeight="1" x14ac:dyDescent="0.25">
      <c r="A21" s="26">
        <v>17</v>
      </c>
      <c r="B21" s="74" t="s">
        <v>328</v>
      </c>
      <c r="C21" s="101" t="s">
        <v>33</v>
      </c>
      <c r="D21" s="93" t="s">
        <v>329</v>
      </c>
      <c r="E21" s="94" t="s">
        <v>129</v>
      </c>
      <c r="F21" s="4"/>
      <c r="G21" s="4"/>
      <c r="H21" s="4"/>
      <c r="I21" s="4"/>
      <c r="J21" s="4"/>
      <c r="K21" s="3">
        <f t="shared" si="4"/>
        <v>0</v>
      </c>
      <c r="L21" s="3" t="str">
        <f t="shared" si="1"/>
        <v>0</v>
      </c>
      <c r="M21" s="3" t="str">
        <f t="shared" si="3"/>
        <v>ไม่ผ่าน</v>
      </c>
    </row>
    <row r="22" spans="1:13" s="35" customFormat="1" ht="12.75" customHeight="1" x14ac:dyDescent="0.25">
      <c r="A22" s="27">
        <v>18</v>
      </c>
      <c r="B22" s="88">
        <v>13868</v>
      </c>
      <c r="C22" s="82" t="s">
        <v>47</v>
      </c>
      <c r="D22" s="77" t="s">
        <v>330</v>
      </c>
      <c r="E22" s="115" t="s">
        <v>331</v>
      </c>
      <c r="F22" s="4"/>
      <c r="G22" s="4"/>
      <c r="H22" s="4"/>
      <c r="I22" s="4"/>
      <c r="J22" s="4"/>
      <c r="K22" s="3">
        <f t="shared" si="4"/>
        <v>0</v>
      </c>
      <c r="L22" s="3" t="str">
        <f t="shared" si="1"/>
        <v>0</v>
      </c>
      <c r="M22" s="3" t="str">
        <f t="shared" si="3"/>
        <v>ไม่ผ่าน</v>
      </c>
    </row>
    <row r="23" spans="1:13" s="34" customFormat="1" ht="12.75" customHeight="1" x14ac:dyDescent="0.25">
      <c r="A23" s="26">
        <v>19</v>
      </c>
      <c r="B23" s="91">
        <v>13899</v>
      </c>
      <c r="C23" s="82" t="s">
        <v>47</v>
      </c>
      <c r="D23" s="75" t="s">
        <v>332</v>
      </c>
      <c r="E23" s="76" t="s">
        <v>333</v>
      </c>
      <c r="F23" s="4"/>
      <c r="G23" s="4"/>
      <c r="H23" s="4"/>
      <c r="I23" s="4"/>
      <c r="J23" s="4"/>
      <c r="K23" s="3">
        <f t="shared" si="4"/>
        <v>0</v>
      </c>
      <c r="L23" s="3" t="str">
        <f t="shared" si="1"/>
        <v>0</v>
      </c>
      <c r="M23" s="3" t="str">
        <f t="shared" si="3"/>
        <v>ไม่ผ่าน</v>
      </c>
    </row>
    <row r="24" spans="1:13" s="34" customFormat="1" ht="12.75" customHeight="1" x14ac:dyDescent="0.25">
      <c r="A24" s="26">
        <v>20</v>
      </c>
      <c r="B24" s="74">
        <v>13978</v>
      </c>
      <c r="C24" s="82" t="s">
        <v>334</v>
      </c>
      <c r="D24" s="75" t="s">
        <v>335</v>
      </c>
      <c r="E24" s="76" t="s">
        <v>336</v>
      </c>
      <c r="F24" s="4"/>
      <c r="G24" s="4"/>
      <c r="H24" s="4"/>
      <c r="I24" s="4"/>
      <c r="J24" s="4"/>
      <c r="K24" s="3">
        <f t="shared" si="4"/>
        <v>0</v>
      </c>
      <c r="L24" s="3" t="str">
        <f t="shared" si="1"/>
        <v>0</v>
      </c>
      <c r="M24" s="3" t="str">
        <f t="shared" si="3"/>
        <v>ไม่ผ่าน</v>
      </c>
    </row>
    <row r="25" spans="1:13" s="34" customFormat="1" ht="12.75" customHeight="1" x14ac:dyDescent="0.25">
      <c r="A25" s="26">
        <v>21</v>
      </c>
      <c r="B25" s="74">
        <v>14039</v>
      </c>
      <c r="C25" s="82" t="s">
        <v>47</v>
      </c>
      <c r="D25" s="75" t="s">
        <v>337</v>
      </c>
      <c r="E25" s="76" t="s">
        <v>338</v>
      </c>
      <c r="F25" s="4"/>
      <c r="G25" s="4"/>
      <c r="H25" s="4"/>
      <c r="I25" s="4"/>
      <c r="J25" s="4"/>
      <c r="K25" s="3">
        <f t="shared" si="4"/>
        <v>0</v>
      </c>
      <c r="L25" s="3" t="str">
        <f t="shared" si="1"/>
        <v>0</v>
      </c>
      <c r="M25" s="3" t="str">
        <f t="shared" si="3"/>
        <v>ไม่ผ่าน</v>
      </c>
    </row>
    <row r="26" spans="1:13" s="34" customFormat="1" ht="12.75" customHeight="1" x14ac:dyDescent="0.25">
      <c r="A26" s="26">
        <v>22</v>
      </c>
      <c r="B26" s="74">
        <v>14047</v>
      </c>
      <c r="C26" s="82" t="s">
        <v>47</v>
      </c>
      <c r="D26" s="75" t="s">
        <v>86</v>
      </c>
      <c r="E26" s="76" t="s">
        <v>339</v>
      </c>
      <c r="F26" s="4"/>
      <c r="G26" s="4"/>
      <c r="H26" s="4"/>
      <c r="I26" s="4"/>
      <c r="J26" s="4"/>
      <c r="K26" s="3">
        <f t="shared" si="4"/>
        <v>0</v>
      </c>
      <c r="L26" s="3" t="str">
        <f t="shared" si="1"/>
        <v>0</v>
      </c>
      <c r="M26" s="3" t="str">
        <f t="shared" si="3"/>
        <v>ไม่ผ่าน</v>
      </c>
    </row>
    <row r="27" spans="1:13" s="35" customFormat="1" ht="12.75" customHeight="1" x14ac:dyDescent="0.25">
      <c r="A27" s="27">
        <v>23</v>
      </c>
      <c r="B27" s="74">
        <v>14166</v>
      </c>
      <c r="C27" s="82" t="s">
        <v>47</v>
      </c>
      <c r="D27" s="75" t="s">
        <v>340</v>
      </c>
      <c r="E27" s="76" t="s">
        <v>341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1"/>
        <v>0</v>
      </c>
      <c r="M27" s="3" t="str">
        <f t="shared" si="3"/>
        <v>ไม่ผ่าน</v>
      </c>
    </row>
    <row r="28" spans="1:13" s="34" customFormat="1" ht="12.75" customHeight="1" x14ac:dyDescent="0.25">
      <c r="A28" s="26">
        <v>24</v>
      </c>
      <c r="B28" s="74">
        <v>14178</v>
      </c>
      <c r="C28" s="82" t="s">
        <v>47</v>
      </c>
      <c r="D28" s="75" t="s">
        <v>342</v>
      </c>
      <c r="E28" s="76" t="s">
        <v>343</v>
      </c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34" customFormat="1" ht="12.75" customHeight="1" x14ac:dyDescent="0.25">
      <c r="A29" s="26">
        <v>25</v>
      </c>
      <c r="B29" s="88">
        <v>14049</v>
      </c>
      <c r="C29" s="75" t="s">
        <v>47</v>
      </c>
      <c r="D29" s="77" t="s">
        <v>344</v>
      </c>
      <c r="E29" s="78" t="s">
        <v>63</v>
      </c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34" customFormat="1" ht="12.75" customHeight="1" x14ac:dyDescent="0.25">
      <c r="A30" s="26">
        <v>26</v>
      </c>
      <c r="B30" s="102">
        <v>15275</v>
      </c>
      <c r="C30" s="83" t="s">
        <v>47</v>
      </c>
      <c r="D30" s="87" t="s">
        <v>345</v>
      </c>
      <c r="E30" s="116" t="s">
        <v>346</v>
      </c>
      <c r="F30" s="4"/>
      <c r="G30" s="4"/>
      <c r="H30" s="4"/>
      <c r="I30" s="4"/>
      <c r="J30" s="4"/>
      <c r="K30" s="3">
        <f>SUM(F30,G30,H30,I30,J30)</f>
        <v>0</v>
      </c>
      <c r="L30" s="3" t="str">
        <f t="shared" si="1"/>
        <v>0</v>
      </c>
      <c r="M30" s="3" t="str">
        <f t="shared" si="3"/>
        <v>ไม่ผ่าน</v>
      </c>
    </row>
    <row r="31" spans="1:13" s="34" customFormat="1" ht="12.75" customHeight="1" x14ac:dyDescent="0.25">
      <c r="A31" s="26">
        <v>27</v>
      </c>
      <c r="B31" s="88">
        <v>15276</v>
      </c>
      <c r="C31" s="75" t="s">
        <v>47</v>
      </c>
      <c r="D31" s="75" t="s">
        <v>347</v>
      </c>
      <c r="E31" s="76" t="s">
        <v>346</v>
      </c>
      <c r="F31" s="24"/>
      <c r="G31" s="24"/>
      <c r="H31" s="24"/>
      <c r="I31" s="24"/>
      <c r="J31" s="24"/>
      <c r="K31" s="3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34" customFormat="1" ht="12.75" customHeight="1" x14ac:dyDescent="0.25">
      <c r="A32" s="39">
        <v>28</v>
      </c>
      <c r="B32" s="88">
        <v>15277</v>
      </c>
      <c r="C32" s="82" t="s">
        <v>47</v>
      </c>
      <c r="D32" s="75" t="s">
        <v>348</v>
      </c>
      <c r="E32" s="76" t="s">
        <v>349</v>
      </c>
      <c r="F32" s="4"/>
      <c r="G32" s="4"/>
      <c r="H32" s="4"/>
      <c r="I32" s="4"/>
      <c r="J32" s="4"/>
      <c r="K32" s="3">
        <f t="shared" ref="K32:K39" si="5">SUM(F32,G32,H32,I32,J32)</f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34" customFormat="1" ht="12.75" customHeight="1" x14ac:dyDescent="0.25">
      <c r="A33" s="27">
        <v>29</v>
      </c>
      <c r="B33" s="88">
        <v>15278</v>
      </c>
      <c r="C33" s="82" t="s">
        <v>47</v>
      </c>
      <c r="D33" s="75" t="s">
        <v>350</v>
      </c>
      <c r="E33" s="76" t="s">
        <v>351</v>
      </c>
      <c r="F33" s="4"/>
      <c r="G33" s="4"/>
      <c r="H33" s="4"/>
      <c r="I33" s="4"/>
      <c r="J33" s="4"/>
      <c r="K33" s="3">
        <f t="shared" si="5"/>
        <v>0</v>
      </c>
      <c r="L33" s="3" t="str">
        <f t="shared" si="1"/>
        <v>0</v>
      </c>
      <c r="M33" s="3" t="str">
        <f t="shared" ref="M33:M39" si="6">IF(K33&lt;=3,"ไม่ผ่าน",IF(K33&lt;=7,"ผ่าน",IF(K33&lt;=11,"ดี",IF(K33&gt;=12,"ดีเยี่ยม"))))</f>
        <v>ไม่ผ่าน</v>
      </c>
    </row>
    <row r="34" spans="1:13" s="34" customFormat="1" ht="12.75" customHeight="1" x14ac:dyDescent="0.25">
      <c r="A34" s="27">
        <v>30</v>
      </c>
      <c r="B34" s="88">
        <v>15279</v>
      </c>
      <c r="C34" s="82" t="s">
        <v>47</v>
      </c>
      <c r="D34" s="75" t="s">
        <v>352</v>
      </c>
      <c r="E34" s="76" t="s">
        <v>353</v>
      </c>
      <c r="F34" s="4"/>
      <c r="G34" s="4"/>
      <c r="H34" s="4"/>
      <c r="I34" s="4"/>
      <c r="J34" s="4"/>
      <c r="K34" s="3">
        <f t="shared" si="5"/>
        <v>0</v>
      </c>
      <c r="L34" s="3" t="str">
        <f t="shared" si="1"/>
        <v>0</v>
      </c>
      <c r="M34" s="3" t="str">
        <f t="shared" si="6"/>
        <v>ไม่ผ่าน</v>
      </c>
    </row>
    <row r="35" spans="1:13" s="34" customFormat="1" ht="12.75" customHeight="1" x14ac:dyDescent="0.25">
      <c r="A35" s="39">
        <v>31</v>
      </c>
      <c r="B35" s="88">
        <v>15280</v>
      </c>
      <c r="C35" s="82" t="s">
        <v>47</v>
      </c>
      <c r="D35" s="75" t="s">
        <v>354</v>
      </c>
      <c r="E35" s="76" t="s">
        <v>355</v>
      </c>
      <c r="F35" s="4"/>
      <c r="G35" s="4"/>
      <c r="H35" s="4"/>
      <c r="I35" s="4"/>
      <c r="J35" s="4"/>
      <c r="K35" s="3">
        <f t="shared" si="5"/>
        <v>0</v>
      </c>
      <c r="L35" s="3" t="str">
        <f t="shared" si="1"/>
        <v>0</v>
      </c>
      <c r="M35" s="3" t="str">
        <f t="shared" si="6"/>
        <v>ไม่ผ่าน</v>
      </c>
    </row>
    <row r="36" spans="1:13" s="34" customFormat="1" ht="12.75" customHeight="1" x14ac:dyDescent="0.25">
      <c r="A36" s="39">
        <v>32</v>
      </c>
      <c r="B36" s="88">
        <v>15281</v>
      </c>
      <c r="C36" s="101" t="s">
        <v>47</v>
      </c>
      <c r="D36" s="93" t="s">
        <v>356</v>
      </c>
      <c r="E36" s="94" t="s">
        <v>357</v>
      </c>
      <c r="F36" s="4"/>
      <c r="G36" s="4"/>
      <c r="H36" s="4"/>
      <c r="I36" s="4"/>
      <c r="J36" s="4"/>
      <c r="K36" s="3">
        <f t="shared" si="5"/>
        <v>0</v>
      </c>
      <c r="L36" s="3" t="str">
        <f t="shared" si="1"/>
        <v>0</v>
      </c>
      <c r="M36" s="3" t="str">
        <f t="shared" si="6"/>
        <v>ไม่ผ่าน</v>
      </c>
    </row>
    <row r="37" spans="1:13" s="34" customFormat="1" ht="12.75" customHeight="1" x14ac:dyDescent="0.25">
      <c r="A37" s="27">
        <v>33</v>
      </c>
      <c r="B37" s="88">
        <v>15282</v>
      </c>
      <c r="C37" s="82" t="s">
        <v>47</v>
      </c>
      <c r="D37" s="75" t="s">
        <v>358</v>
      </c>
      <c r="E37" s="76" t="s">
        <v>359</v>
      </c>
      <c r="F37" s="4"/>
      <c r="G37" s="4"/>
      <c r="H37" s="4"/>
      <c r="I37" s="4"/>
      <c r="J37" s="4"/>
      <c r="K37" s="3">
        <f t="shared" si="5"/>
        <v>0</v>
      </c>
      <c r="L37" s="3" t="str">
        <f t="shared" si="1"/>
        <v>0</v>
      </c>
      <c r="M37" s="3" t="str">
        <f t="shared" si="6"/>
        <v>ไม่ผ่าน</v>
      </c>
    </row>
    <row r="38" spans="1:13" s="34" customFormat="1" ht="12.75" customHeight="1" x14ac:dyDescent="0.25">
      <c r="A38" s="27">
        <v>34</v>
      </c>
      <c r="B38" s="88">
        <v>15283</v>
      </c>
      <c r="C38" s="82" t="s">
        <v>47</v>
      </c>
      <c r="D38" s="75" t="s">
        <v>360</v>
      </c>
      <c r="E38" s="76" t="s">
        <v>361</v>
      </c>
      <c r="F38" s="4"/>
      <c r="G38" s="4"/>
      <c r="H38" s="4"/>
      <c r="I38" s="4"/>
      <c r="J38" s="4"/>
      <c r="K38" s="3">
        <f t="shared" si="5"/>
        <v>0</v>
      </c>
      <c r="L38" s="3" t="str">
        <f t="shared" si="1"/>
        <v>0</v>
      </c>
      <c r="M38" s="3" t="str">
        <f t="shared" si="6"/>
        <v>ไม่ผ่าน</v>
      </c>
    </row>
    <row r="39" spans="1:13" s="34" customFormat="1" ht="12.75" customHeight="1" x14ac:dyDescent="0.25">
      <c r="A39" s="26">
        <v>35</v>
      </c>
      <c r="B39" s="88">
        <v>15284</v>
      </c>
      <c r="C39" s="95" t="s">
        <v>47</v>
      </c>
      <c r="D39" s="93" t="s">
        <v>362</v>
      </c>
      <c r="E39" s="94" t="s">
        <v>361</v>
      </c>
      <c r="F39" s="4"/>
      <c r="G39" s="4"/>
      <c r="H39" s="4"/>
      <c r="I39" s="4"/>
      <c r="J39" s="4"/>
      <c r="K39" s="3">
        <f t="shared" si="5"/>
        <v>0</v>
      </c>
      <c r="L39" s="3" t="str">
        <f t="shared" si="1"/>
        <v>0</v>
      </c>
      <c r="M39" s="3" t="str">
        <f t="shared" si="6"/>
        <v>ไม่ผ่าน</v>
      </c>
    </row>
    <row r="40" spans="1:13" s="48" customFormat="1" ht="16.5" customHeight="1" x14ac:dyDescent="0.25">
      <c r="A40" s="43"/>
      <c r="B40" s="44"/>
      <c r="C40" s="45"/>
      <c r="D40" s="45"/>
      <c r="E40" s="45"/>
      <c r="F40" s="153">
        <f>COUNTIF(L5:L39,3)</f>
        <v>0</v>
      </c>
      <c r="G40" s="153">
        <f>COUNTIF(L5:L39,2)</f>
        <v>0</v>
      </c>
      <c r="H40" s="153">
        <f>COUNTIF(L5:L39,1)</f>
        <v>0</v>
      </c>
      <c r="I40" s="153">
        <f>COUNTIF(L5:L39,0)</f>
        <v>35</v>
      </c>
      <c r="J40" s="46"/>
      <c r="K40" s="47"/>
      <c r="L40" s="47"/>
      <c r="M40" s="47"/>
    </row>
    <row r="41" spans="1:13" s="34" customFormat="1" ht="15.75" customHeight="1" x14ac:dyDescent="0.25">
      <c r="C41" s="34" t="s">
        <v>2</v>
      </c>
      <c r="D41" s="37"/>
      <c r="E41" s="37"/>
      <c r="F41" s="37"/>
      <c r="G41" s="37"/>
      <c r="H41" s="37"/>
    </row>
    <row r="42" spans="1:13" s="34" customFormat="1" ht="15.75" customHeight="1" x14ac:dyDescent="0.25">
      <c r="C42" s="41" t="s">
        <v>24</v>
      </c>
      <c r="D42" s="37"/>
      <c r="E42" s="66">
        <f>(F40*100)/35</f>
        <v>0</v>
      </c>
      <c r="F42" s="37"/>
      <c r="G42" s="37"/>
      <c r="H42" s="37"/>
      <c r="I42" s="40" t="s">
        <v>18</v>
      </c>
      <c r="K42" s="38"/>
      <c r="L42" s="33"/>
      <c r="M42" s="66">
        <f>(H40*100)/35</f>
        <v>0</v>
      </c>
    </row>
    <row r="43" spans="1:13" s="34" customFormat="1" ht="17.25" customHeight="1" x14ac:dyDescent="0.25">
      <c r="C43" s="41" t="s">
        <v>14</v>
      </c>
      <c r="D43" s="37"/>
      <c r="E43" s="66">
        <f>(G40*100)/35</f>
        <v>0</v>
      </c>
      <c r="F43" s="37"/>
      <c r="G43" s="37"/>
      <c r="H43" s="37"/>
      <c r="I43" s="40" t="s">
        <v>19</v>
      </c>
      <c r="K43" s="38"/>
      <c r="L43" s="33"/>
      <c r="M43" s="66">
        <f>(I40*100)/35</f>
        <v>100</v>
      </c>
    </row>
    <row r="44" spans="1:13" s="34" customFormat="1" ht="21.75" customHeight="1" x14ac:dyDescent="0.25">
      <c r="C44" s="34" t="s">
        <v>15</v>
      </c>
      <c r="D44" s="37"/>
      <c r="E44" s="37"/>
      <c r="F44" s="37"/>
      <c r="G44" s="37"/>
      <c r="H44" s="37"/>
      <c r="I44" s="34" t="s">
        <v>20</v>
      </c>
    </row>
    <row r="45" spans="1:13" s="34" customFormat="1" ht="17.25" customHeight="1" x14ac:dyDescent="0.25">
      <c r="C45" s="34" t="s">
        <v>16</v>
      </c>
      <c r="D45" s="37"/>
      <c r="E45" s="37"/>
      <c r="F45" s="37"/>
      <c r="G45" s="37"/>
      <c r="H45" s="37"/>
      <c r="I45" s="34" t="s">
        <v>22</v>
      </c>
    </row>
    <row r="46" spans="1:13" s="34" customFormat="1" ht="18" customHeight="1" x14ac:dyDescent="0.25">
      <c r="C46" s="34" t="s">
        <v>17</v>
      </c>
      <c r="D46" s="37"/>
      <c r="E46" s="37"/>
      <c r="F46" s="37"/>
      <c r="G46" s="37"/>
      <c r="H46" s="34" t="s">
        <v>21</v>
      </c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7" workbookViewId="0">
      <selection activeCell="F38" sqref="F38:I38"/>
    </sheetView>
  </sheetViews>
  <sheetFormatPr defaultRowHeight="13.8" x14ac:dyDescent="0.25"/>
  <cols>
    <col min="1" max="1" width="4.19921875" customWidth="1"/>
    <col min="2" max="2" width="8.3984375" customWidth="1"/>
    <col min="3" max="3" width="6.59765625" customWidth="1"/>
    <col min="4" max="4" width="8.3984375" customWidth="1"/>
    <col min="5" max="5" width="9.3984375" customWidth="1"/>
    <col min="6" max="10" width="3.8984375" customWidth="1"/>
    <col min="11" max="11" width="5.59765625" customWidth="1"/>
    <col min="12" max="12" width="7.19921875" customWidth="1"/>
    <col min="13" max="13" width="7.398437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18.75" customHeight="1" x14ac:dyDescent="0.6">
      <c r="A2" s="173" t="s">
        <v>415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7" customFormat="1" ht="12.75" customHeight="1" x14ac:dyDescent="0.25">
      <c r="A5" s="88">
        <v>1</v>
      </c>
      <c r="B5" s="91">
        <v>13401</v>
      </c>
      <c r="C5" s="82" t="s">
        <v>33</v>
      </c>
      <c r="D5" s="75" t="s">
        <v>363</v>
      </c>
      <c r="E5" s="76" t="s">
        <v>364</v>
      </c>
      <c r="F5" s="19"/>
      <c r="G5" s="19"/>
      <c r="H5" s="19"/>
      <c r="I5" s="19"/>
      <c r="J5" s="19"/>
      <c r="K5" s="20">
        <f t="shared" ref="K5:K26" si="0">SUM(F5,G5,H5,I5,J5)</f>
        <v>0</v>
      </c>
      <c r="L5" s="3" t="str">
        <f t="shared" ref="L5:L10" si="1">IF(K5&lt;=3,"0",IF(K5&lt;=7,"1",IF(K5&lt;=11,"2",IF(K5&gt;=12,"3"))))</f>
        <v>0</v>
      </c>
      <c r="M5" s="3" t="str">
        <f t="shared" ref="M5:M10" si="2">IF(K5&lt;=3,"ไม่ผ่าน",IF(K5&lt;=7,"ผ่าน",IF(K5&lt;=11,"ดี",IF(K5&gt;=12,"ดีเยี่ยม"))))</f>
        <v>ไม่ผ่าน</v>
      </c>
    </row>
    <row r="6" spans="1:13" s="17" customFormat="1" ht="12.75" customHeight="1" x14ac:dyDescent="0.25">
      <c r="A6" s="88">
        <v>2</v>
      </c>
      <c r="B6" s="91">
        <v>13561</v>
      </c>
      <c r="C6" s="82" t="s">
        <v>33</v>
      </c>
      <c r="D6" s="75" t="s">
        <v>365</v>
      </c>
      <c r="E6" s="76" t="s">
        <v>366</v>
      </c>
      <c r="F6" s="19"/>
      <c r="G6" s="19"/>
      <c r="H6" s="19"/>
      <c r="I6" s="19"/>
      <c r="J6" s="19"/>
      <c r="K6" s="20">
        <f t="shared" si="0"/>
        <v>0</v>
      </c>
      <c r="L6" s="3" t="str">
        <f t="shared" si="1"/>
        <v>0</v>
      </c>
      <c r="M6" s="3" t="str">
        <f t="shared" si="2"/>
        <v>ไม่ผ่าน</v>
      </c>
    </row>
    <row r="7" spans="1:13" s="17" customFormat="1" ht="12.75" customHeight="1" x14ac:dyDescent="0.25">
      <c r="A7" s="88">
        <v>3</v>
      </c>
      <c r="B7" s="91">
        <v>13851</v>
      </c>
      <c r="C7" s="101" t="s">
        <v>33</v>
      </c>
      <c r="D7" s="77" t="s">
        <v>367</v>
      </c>
      <c r="E7" s="78" t="s">
        <v>368</v>
      </c>
      <c r="F7" s="19"/>
      <c r="G7" s="19"/>
      <c r="H7" s="19"/>
      <c r="I7" s="19"/>
      <c r="J7" s="19"/>
      <c r="K7" s="20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7" customFormat="1" ht="12.75" customHeight="1" x14ac:dyDescent="0.25">
      <c r="A8" s="88">
        <v>4</v>
      </c>
      <c r="B8" s="74">
        <v>13930</v>
      </c>
      <c r="C8" s="82" t="s">
        <v>33</v>
      </c>
      <c r="D8" s="75" t="s">
        <v>315</v>
      </c>
      <c r="E8" s="76" t="s">
        <v>369</v>
      </c>
      <c r="F8" s="19"/>
      <c r="G8" s="19"/>
      <c r="H8" s="19"/>
      <c r="I8" s="19"/>
      <c r="J8" s="19"/>
      <c r="K8" s="20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7" customFormat="1" ht="12.75" customHeight="1" x14ac:dyDescent="0.25">
      <c r="A9" s="88">
        <v>5</v>
      </c>
      <c r="B9" s="74">
        <v>13934</v>
      </c>
      <c r="C9" s="82" t="s">
        <v>33</v>
      </c>
      <c r="D9" s="75" t="s">
        <v>370</v>
      </c>
      <c r="E9" s="76" t="s">
        <v>371</v>
      </c>
      <c r="F9" s="73"/>
      <c r="G9" s="73"/>
      <c r="H9" s="73"/>
      <c r="I9" s="73"/>
      <c r="J9" s="73"/>
      <c r="K9" s="20">
        <f>SUM(F9,G9,H9,I9,J9)</f>
        <v>0</v>
      </c>
      <c r="L9" s="3" t="str">
        <f t="shared" si="1"/>
        <v>0</v>
      </c>
      <c r="M9" s="3" t="str">
        <f t="shared" si="2"/>
        <v>ไม่ผ่าน</v>
      </c>
    </row>
    <row r="10" spans="1:13" s="17" customFormat="1" ht="12.75" customHeight="1" x14ac:dyDescent="0.25">
      <c r="A10" s="88">
        <v>6</v>
      </c>
      <c r="B10" s="88">
        <v>13939</v>
      </c>
      <c r="C10" s="82" t="s">
        <v>33</v>
      </c>
      <c r="D10" s="75" t="s">
        <v>372</v>
      </c>
      <c r="E10" s="76" t="s">
        <v>373</v>
      </c>
      <c r="F10" s="19"/>
      <c r="G10" s="19"/>
      <c r="H10" s="19"/>
      <c r="I10" s="19"/>
      <c r="J10" s="19"/>
      <c r="K10" s="20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7" customFormat="1" ht="12.75" customHeight="1" x14ac:dyDescent="0.25">
      <c r="A11" s="88">
        <v>7</v>
      </c>
      <c r="B11" s="88">
        <v>13940</v>
      </c>
      <c r="C11" s="82" t="s">
        <v>33</v>
      </c>
      <c r="D11" s="75" t="s">
        <v>374</v>
      </c>
      <c r="E11" s="76" t="s">
        <v>375</v>
      </c>
      <c r="F11" s="19"/>
      <c r="G11" s="19"/>
      <c r="H11" s="19"/>
      <c r="I11" s="19"/>
      <c r="J11" s="19"/>
      <c r="K11" s="20">
        <f t="shared" si="0"/>
        <v>0</v>
      </c>
      <c r="L11" s="3" t="str">
        <f t="shared" ref="L11:L37" si="3">IF(K11&lt;=3,"0",IF(K11&lt;=7,"1",IF(K11&lt;=11,"2",IF(K11&gt;=12,"3"))))</f>
        <v>0</v>
      </c>
      <c r="M11" s="3" t="str">
        <f t="shared" ref="M11:M22" si="4">IF(K11&lt;=3,"ไม่ผ่าน",IF(K11&lt;=7,"ผ่าน",IF(K11&lt;=11,"ดี",IF(K11&gt;=12,"ดีเยี่ยม"))))</f>
        <v>ไม่ผ่าน</v>
      </c>
    </row>
    <row r="12" spans="1:13" s="17" customFormat="1" ht="12.75" customHeight="1" x14ac:dyDescent="0.25">
      <c r="A12" s="88">
        <v>8</v>
      </c>
      <c r="B12" s="88">
        <v>13941</v>
      </c>
      <c r="C12" s="95" t="s">
        <v>33</v>
      </c>
      <c r="D12" s="93" t="s">
        <v>376</v>
      </c>
      <c r="E12" s="94" t="s">
        <v>279</v>
      </c>
      <c r="F12" s="19"/>
      <c r="G12" s="19"/>
      <c r="H12" s="19"/>
      <c r="I12" s="19"/>
      <c r="J12" s="19"/>
      <c r="K12" s="20">
        <f t="shared" si="0"/>
        <v>0</v>
      </c>
      <c r="L12" s="3" t="str">
        <f t="shared" si="3"/>
        <v>0</v>
      </c>
      <c r="M12" s="3" t="str">
        <f t="shared" si="4"/>
        <v>ไม่ผ่าน</v>
      </c>
    </row>
    <row r="13" spans="1:13" s="17" customFormat="1" ht="12.75" customHeight="1" x14ac:dyDescent="0.25">
      <c r="A13" s="88">
        <v>9</v>
      </c>
      <c r="B13" s="74">
        <v>13954</v>
      </c>
      <c r="C13" s="82" t="s">
        <v>33</v>
      </c>
      <c r="D13" s="75" t="s">
        <v>377</v>
      </c>
      <c r="E13" s="76" t="s">
        <v>378</v>
      </c>
      <c r="F13" s="19"/>
      <c r="G13" s="19"/>
      <c r="H13" s="19"/>
      <c r="I13" s="19"/>
      <c r="J13" s="19"/>
      <c r="K13" s="20">
        <f t="shared" si="0"/>
        <v>0</v>
      </c>
      <c r="L13" s="3" t="str">
        <f t="shared" si="3"/>
        <v>0</v>
      </c>
      <c r="M13" s="3" t="str">
        <f t="shared" si="4"/>
        <v>ไม่ผ่าน</v>
      </c>
    </row>
    <row r="14" spans="1:13" s="17" customFormat="1" ht="12.75" customHeight="1" x14ac:dyDescent="0.25">
      <c r="A14" s="88">
        <v>10</v>
      </c>
      <c r="B14" s="74">
        <v>13993</v>
      </c>
      <c r="C14" s="82" t="s">
        <v>33</v>
      </c>
      <c r="D14" s="75" t="s">
        <v>379</v>
      </c>
      <c r="E14" s="76" t="s">
        <v>380</v>
      </c>
      <c r="F14" s="19"/>
      <c r="G14" s="19"/>
      <c r="H14" s="19"/>
      <c r="I14" s="19"/>
      <c r="J14" s="19"/>
      <c r="K14" s="20">
        <f t="shared" si="0"/>
        <v>0</v>
      </c>
      <c r="L14" s="3" t="str">
        <f t="shared" si="3"/>
        <v>0</v>
      </c>
      <c r="M14" s="3" t="str">
        <f t="shared" si="4"/>
        <v>ไม่ผ่าน</v>
      </c>
    </row>
    <row r="15" spans="1:13" s="17" customFormat="1" ht="12.75" customHeight="1" x14ac:dyDescent="0.25">
      <c r="A15" s="88">
        <v>11</v>
      </c>
      <c r="B15" s="74">
        <v>14001</v>
      </c>
      <c r="C15" s="82" t="s">
        <v>33</v>
      </c>
      <c r="D15" s="75" t="s">
        <v>381</v>
      </c>
      <c r="E15" s="76" t="s">
        <v>382</v>
      </c>
      <c r="F15" s="19"/>
      <c r="G15" s="19"/>
      <c r="H15" s="19"/>
      <c r="I15" s="19"/>
      <c r="J15" s="19"/>
      <c r="K15" s="20">
        <f t="shared" si="0"/>
        <v>0</v>
      </c>
      <c r="L15" s="3" t="str">
        <f t="shared" si="3"/>
        <v>0</v>
      </c>
      <c r="M15" s="3" t="str">
        <f t="shared" si="4"/>
        <v>ไม่ผ่าน</v>
      </c>
    </row>
    <row r="16" spans="1:13" s="17" customFormat="1" ht="12.75" customHeight="1" x14ac:dyDescent="0.25">
      <c r="A16" s="88">
        <v>12</v>
      </c>
      <c r="B16" s="91">
        <v>14027</v>
      </c>
      <c r="C16" s="82" t="s">
        <v>33</v>
      </c>
      <c r="D16" s="75" t="s">
        <v>383</v>
      </c>
      <c r="E16" s="76" t="s">
        <v>384</v>
      </c>
      <c r="F16" s="19"/>
      <c r="G16" s="19"/>
      <c r="H16" s="19"/>
      <c r="I16" s="19"/>
      <c r="J16" s="19"/>
      <c r="K16" s="20">
        <f t="shared" si="0"/>
        <v>0</v>
      </c>
      <c r="L16" s="3" t="str">
        <f t="shared" si="3"/>
        <v>0</v>
      </c>
      <c r="M16" s="3" t="str">
        <f t="shared" si="4"/>
        <v>ไม่ผ่าน</v>
      </c>
    </row>
    <row r="17" spans="1:13" s="17" customFormat="1" ht="12.75" customHeight="1" x14ac:dyDescent="0.25">
      <c r="A17" s="88">
        <v>13</v>
      </c>
      <c r="B17" s="74">
        <v>14028</v>
      </c>
      <c r="C17" s="82" t="s">
        <v>33</v>
      </c>
      <c r="D17" s="75" t="s">
        <v>385</v>
      </c>
      <c r="E17" s="76" t="s">
        <v>386</v>
      </c>
      <c r="F17" s="19"/>
      <c r="G17" s="19"/>
      <c r="H17" s="19"/>
      <c r="I17" s="19"/>
      <c r="J17" s="19"/>
      <c r="K17" s="20">
        <f t="shared" si="0"/>
        <v>0</v>
      </c>
      <c r="L17" s="3" t="str">
        <f t="shared" si="3"/>
        <v>0</v>
      </c>
      <c r="M17" s="3" t="str">
        <f t="shared" si="4"/>
        <v>ไม่ผ่าน</v>
      </c>
    </row>
    <row r="18" spans="1:13" s="17" customFormat="1" ht="12.75" customHeight="1" x14ac:dyDescent="0.25">
      <c r="A18" s="88">
        <v>14</v>
      </c>
      <c r="B18" s="74">
        <v>14108</v>
      </c>
      <c r="C18" s="82" t="s">
        <v>33</v>
      </c>
      <c r="D18" s="75" t="s">
        <v>387</v>
      </c>
      <c r="E18" s="76" t="s">
        <v>388</v>
      </c>
      <c r="F18" s="19"/>
      <c r="G18" s="19"/>
      <c r="H18" s="19"/>
      <c r="I18" s="19"/>
      <c r="J18" s="19"/>
      <c r="K18" s="20">
        <f t="shared" si="0"/>
        <v>0</v>
      </c>
      <c r="L18" s="3" t="str">
        <f t="shared" si="3"/>
        <v>0</v>
      </c>
      <c r="M18" s="3" t="str">
        <f t="shared" si="4"/>
        <v>ไม่ผ่าน</v>
      </c>
    </row>
    <row r="19" spans="1:13" s="17" customFormat="1" ht="12.75" customHeight="1" x14ac:dyDescent="0.25">
      <c r="A19" s="88">
        <v>15</v>
      </c>
      <c r="B19" s="88">
        <v>14638</v>
      </c>
      <c r="C19" s="95" t="s">
        <v>33</v>
      </c>
      <c r="D19" s="93" t="s">
        <v>389</v>
      </c>
      <c r="E19" s="94" t="s">
        <v>390</v>
      </c>
      <c r="F19" s="19"/>
      <c r="G19" s="19"/>
      <c r="H19" s="19"/>
      <c r="I19" s="19"/>
      <c r="J19" s="19"/>
      <c r="K19" s="20">
        <f t="shared" si="0"/>
        <v>0</v>
      </c>
      <c r="L19" s="3" t="str">
        <f t="shared" si="3"/>
        <v>0</v>
      </c>
      <c r="M19" s="3" t="str">
        <f t="shared" si="4"/>
        <v>ไม่ผ่าน</v>
      </c>
    </row>
    <row r="20" spans="1:13" s="17" customFormat="1" ht="12.75" customHeight="1" x14ac:dyDescent="0.25">
      <c r="A20" s="88">
        <v>16</v>
      </c>
      <c r="B20" s="91">
        <v>15285</v>
      </c>
      <c r="C20" s="82" t="s">
        <v>391</v>
      </c>
      <c r="D20" s="75" t="s">
        <v>392</v>
      </c>
      <c r="E20" s="76" t="s">
        <v>393</v>
      </c>
      <c r="F20" s="19"/>
      <c r="G20" s="19"/>
      <c r="H20" s="19"/>
      <c r="I20" s="19"/>
      <c r="J20" s="19"/>
      <c r="K20" s="20">
        <f t="shared" si="0"/>
        <v>0</v>
      </c>
      <c r="L20" s="3" t="str">
        <f t="shared" si="3"/>
        <v>0</v>
      </c>
      <c r="M20" s="3" t="str">
        <f t="shared" si="4"/>
        <v>ไม่ผ่าน</v>
      </c>
    </row>
    <row r="21" spans="1:13" s="17" customFormat="1" ht="12.75" customHeight="1" x14ac:dyDescent="0.25">
      <c r="A21" s="88">
        <v>17</v>
      </c>
      <c r="B21" s="91">
        <v>15286</v>
      </c>
      <c r="C21" s="82" t="s">
        <v>33</v>
      </c>
      <c r="D21" s="75" t="s">
        <v>394</v>
      </c>
      <c r="E21" s="76" t="s">
        <v>395</v>
      </c>
      <c r="F21" s="19"/>
      <c r="G21" s="19"/>
      <c r="H21" s="19"/>
      <c r="I21" s="19"/>
      <c r="J21" s="19"/>
      <c r="K21" s="20">
        <f t="shared" si="0"/>
        <v>0</v>
      </c>
      <c r="L21" s="3" t="str">
        <f t="shared" si="3"/>
        <v>0</v>
      </c>
      <c r="M21" s="3" t="str">
        <f t="shared" si="4"/>
        <v>ไม่ผ่าน</v>
      </c>
    </row>
    <row r="22" spans="1:13" s="17" customFormat="1" ht="12.75" customHeight="1" x14ac:dyDescent="0.25">
      <c r="A22" s="88">
        <v>18</v>
      </c>
      <c r="B22" s="88">
        <v>15287</v>
      </c>
      <c r="C22" s="82" t="s">
        <v>33</v>
      </c>
      <c r="D22" s="75" t="s">
        <v>396</v>
      </c>
      <c r="E22" s="76" t="s">
        <v>397</v>
      </c>
      <c r="F22" s="19"/>
      <c r="G22" s="19"/>
      <c r="H22" s="19"/>
      <c r="I22" s="19"/>
      <c r="J22" s="19"/>
      <c r="K22" s="20">
        <f t="shared" si="0"/>
        <v>0</v>
      </c>
      <c r="L22" s="3" t="str">
        <f t="shared" si="3"/>
        <v>0</v>
      </c>
      <c r="M22" s="3" t="str">
        <f t="shared" si="4"/>
        <v>ไม่ผ่าน</v>
      </c>
    </row>
    <row r="23" spans="1:13" s="17" customFormat="1" ht="12.75" customHeight="1" x14ac:dyDescent="0.25">
      <c r="A23" s="88">
        <v>19</v>
      </c>
      <c r="B23" s="91">
        <v>14057</v>
      </c>
      <c r="C23" s="82" t="s">
        <v>47</v>
      </c>
      <c r="D23" s="75" t="s">
        <v>398</v>
      </c>
      <c r="E23" s="76" t="s">
        <v>399</v>
      </c>
      <c r="F23" s="19"/>
      <c r="G23" s="19"/>
      <c r="H23" s="19"/>
      <c r="I23" s="19"/>
      <c r="J23" s="19"/>
      <c r="K23" s="20">
        <f t="shared" si="0"/>
        <v>0</v>
      </c>
      <c r="L23" s="3" t="str">
        <f>IF(K23&lt;=3,"0",IF(K23&lt;=7,"1",IF(K23&lt;=11,"2",IF(K23&gt;=12,"3"))))</f>
        <v>0</v>
      </c>
      <c r="M23" s="3" t="str">
        <f>IF(K23&lt;=3,"ไม่ผ่าน",IF(K23&lt;=7,"ผ่าน",IF(K23&lt;=11,"ดี",IF(K23&gt;=12,"ดีเยี่ยม"))))</f>
        <v>ไม่ผ่าน</v>
      </c>
    </row>
    <row r="24" spans="1:13" s="17" customFormat="1" ht="12.75" customHeight="1" x14ac:dyDescent="0.25">
      <c r="A24" s="88">
        <v>20</v>
      </c>
      <c r="B24" s="74">
        <v>14085</v>
      </c>
      <c r="C24" s="82" t="s">
        <v>47</v>
      </c>
      <c r="D24" s="75" t="s">
        <v>400</v>
      </c>
      <c r="E24" s="76" t="s">
        <v>401</v>
      </c>
      <c r="F24" s="19"/>
      <c r="G24" s="19"/>
      <c r="H24" s="19"/>
      <c r="I24" s="19"/>
      <c r="J24" s="19"/>
      <c r="K24" s="20">
        <f t="shared" si="0"/>
        <v>0</v>
      </c>
      <c r="L24" s="3" t="str">
        <f t="shared" si="3"/>
        <v>0</v>
      </c>
      <c r="M24" s="3" t="str">
        <f t="shared" ref="M24:M29" si="5">IF(K24&lt;=3,"ไม่ผ่าน",IF(K24&lt;=7,"ผ่าน",IF(K24&lt;=11,"ดี",IF(K24&gt;=12,"ดีเยี่ยม"))))</f>
        <v>ไม่ผ่าน</v>
      </c>
    </row>
    <row r="25" spans="1:13" s="17" customFormat="1" ht="12.75" customHeight="1" x14ac:dyDescent="0.25">
      <c r="A25" s="88">
        <v>21</v>
      </c>
      <c r="B25" s="74">
        <v>14087</v>
      </c>
      <c r="C25" s="82" t="s">
        <v>47</v>
      </c>
      <c r="D25" s="75" t="s">
        <v>402</v>
      </c>
      <c r="E25" s="76" t="s">
        <v>403</v>
      </c>
      <c r="F25" s="19"/>
      <c r="G25" s="19"/>
      <c r="H25" s="19"/>
      <c r="I25" s="19"/>
      <c r="J25" s="19"/>
      <c r="K25" s="20">
        <f t="shared" si="0"/>
        <v>0</v>
      </c>
      <c r="L25" s="3" t="str">
        <f t="shared" si="3"/>
        <v>0</v>
      </c>
      <c r="M25" s="3" t="str">
        <f t="shared" si="5"/>
        <v>ไม่ผ่าน</v>
      </c>
    </row>
    <row r="26" spans="1:13" s="17" customFormat="1" ht="12.75" customHeight="1" x14ac:dyDescent="0.25">
      <c r="A26" s="88">
        <v>22</v>
      </c>
      <c r="B26" s="74">
        <v>14089</v>
      </c>
      <c r="C26" s="82" t="s">
        <v>47</v>
      </c>
      <c r="D26" s="75" t="s">
        <v>404</v>
      </c>
      <c r="E26" s="76" t="s">
        <v>405</v>
      </c>
      <c r="F26" s="19"/>
      <c r="G26" s="19"/>
      <c r="H26" s="19"/>
      <c r="I26" s="19"/>
      <c r="J26" s="19"/>
      <c r="K26" s="20">
        <f t="shared" si="0"/>
        <v>0</v>
      </c>
      <c r="L26" s="3" t="str">
        <f t="shared" si="3"/>
        <v>0</v>
      </c>
      <c r="M26" s="3" t="str">
        <f t="shared" si="5"/>
        <v>ไม่ผ่าน</v>
      </c>
    </row>
    <row r="27" spans="1:13" s="17" customFormat="1" ht="12.75" customHeight="1" x14ac:dyDescent="0.25">
      <c r="A27" s="88">
        <v>23</v>
      </c>
      <c r="B27" s="74">
        <v>14091</v>
      </c>
      <c r="C27" s="82" t="s">
        <v>47</v>
      </c>
      <c r="D27" s="75" t="s">
        <v>406</v>
      </c>
      <c r="E27" s="76" t="s">
        <v>407</v>
      </c>
      <c r="F27" s="19"/>
      <c r="G27" s="19"/>
      <c r="H27" s="19"/>
      <c r="I27" s="19"/>
      <c r="J27" s="19"/>
      <c r="K27" s="20">
        <f t="shared" ref="K27:K37" si="6">SUM(F27,G27,H27,I27,J27)</f>
        <v>0</v>
      </c>
      <c r="L27" s="3" t="str">
        <f t="shared" si="3"/>
        <v>0</v>
      </c>
      <c r="M27" s="3" t="str">
        <f t="shared" si="5"/>
        <v>ไม่ผ่าน</v>
      </c>
    </row>
    <row r="28" spans="1:13" s="17" customFormat="1" ht="12.75" customHeight="1" x14ac:dyDescent="0.25">
      <c r="A28" s="88">
        <v>24</v>
      </c>
      <c r="B28" s="88">
        <v>14099</v>
      </c>
      <c r="C28" s="82" t="s">
        <v>408</v>
      </c>
      <c r="D28" s="77" t="s">
        <v>409</v>
      </c>
      <c r="E28" s="78" t="s">
        <v>410</v>
      </c>
      <c r="F28" s="19"/>
      <c r="G28" s="19"/>
      <c r="H28" s="19"/>
      <c r="I28" s="19"/>
      <c r="J28" s="19"/>
      <c r="K28" s="20">
        <f t="shared" si="6"/>
        <v>0</v>
      </c>
      <c r="L28" s="3" t="str">
        <f t="shared" si="3"/>
        <v>0</v>
      </c>
      <c r="M28" s="3" t="str">
        <f t="shared" si="5"/>
        <v>ไม่ผ่าน</v>
      </c>
    </row>
    <row r="29" spans="1:13" s="17" customFormat="1" ht="12.75" customHeight="1" x14ac:dyDescent="0.25">
      <c r="A29" s="88">
        <v>25</v>
      </c>
      <c r="B29" s="74">
        <v>14144</v>
      </c>
      <c r="C29" s="82" t="s">
        <v>47</v>
      </c>
      <c r="D29" s="75" t="s">
        <v>284</v>
      </c>
      <c r="E29" s="76" t="s">
        <v>411</v>
      </c>
      <c r="F29" s="19"/>
      <c r="G29" s="19"/>
      <c r="H29" s="19"/>
      <c r="I29" s="19"/>
      <c r="J29" s="19"/>
      <c r="K29" s="20">
        <f t="shared" si="6"/>
        <v>0</v>
      </c>
      <c r="L29" s="3" t="str">
        <f t="shared" si="3"/>
        <v>0</v>
      </c>
      <c r="M29" s="3" t="str">
        <f t="shared" si="5"/>
        <v>ไม่ผ่าน</v>
      </c>
    </row>
    <row r="30" spans="1:13" s="17" customFormat="1" ht="12.75" customHeight="1" x14ac:dyDescent="0.25">
      <c r="A30" s="88">
        <v>26</v>
      </c>
      <c r="B30" s="88">
        <v>14864</v>
      </c>
      <c r="C30" s="101" t="s">
        <v>47</v>
      </c>
      <c r="D30" s="77" t="s">
        <v>185</v>
      </c>
      <c r="E30" s="78" t="s">
        <v>412</v>
      </c>
      <c r="F30" s="73"/>
      <c r="G30" s="73"/>
      <c r="H30" s="73"/>
      <c r="I30" s="73"/>
      <c r="J30" s="73"/>
      <c r="K30" s="20">
        <f>SUM(F30,G30,H30,I30,J30)</f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7" customFormat="1" ht="12.75" customHeight="1" x14ac:dyDescent="0.25">
      <c r="A31" s="88">
        <v>27</v>
      </c>
      <c r="B31" s="88">
        <v>15289</v>
      </c>
      <c r="C31" s="82" t="s">
        <v>47</v>
      </c>
      <c r="D31" s="75" t="s">
        <v>413</v>
      </c>
      <c r="E31" s="76" t="s">
        <v>414</v>
      </c>
      <c r="F31" s="19"/>
      <c r="G31" s="19"/>
      <c r="H31" s="19"/>
      <c r="I31" s="19"/>
      <c r="J31" s="19"/>
      <c r="K31" s="20">
        <f t="shared" si="6"/>
        <v>0</v>
      </c>
      <c r="L31" s="3" t="str">
        <f t="shared" si="3"/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7" customFormat="1" ht="12.75" customHeight="1" x14ac:dyDescent="0.25">
      <c r="A32" s="88">
        <v>28</v>
      </c>
      <c r="B32" s="88">
        <v>15290</v>
      </c>
      <c r="C32" s="82" t="s">
        <v>47</v>
      </c>
      <c r="D32" s="75" t="s">
        <v>417</v>
      </c>
      <c r="E32" s="76" t="s">
        <v>418</v>
      </c>
      <c r="F32" s="19"/>
      <c r="G32" s="19"/>
      <c r="H32" s="19"/>
      <c r="I32" s="19"/>
      <c r="J32" s="19"/>
      <c r="K32" s="20">
        <f t="shared" si="6"/>
        <v>0</v>
      </c>
      <c r="L32" s="3" t="str">
        <f t="shared" si="3"/>
        <v>0</v>
      </c>
      <c r="M32" s="3" t="str">
        <f t="shared" ref="M32:M37" si="7">IF(K32&lt;=3,"ไม่ผ่าน",IF(K32&lt;=7,"ผ่าน",IF(K32&lt;=11,"ดี",IF(K32&gt;=12,"ดีเยี่ยม"))))</f>
        <v>ไม่ผ่าน</v>
      </c>
    </row>
    <row r="33" spans="1:13" s="17" customFormat="1" ht="12.75" customHeight="1" x14ac:dyDescent="0.25">
      <c r="A33" s="88">
        <v>29</v>
      </c>
      <c r="B33" s="88">
        <v>15291</v>
      </c>
      <c r="C33" s="82" t="s">
        <v>47</v>
      </c>
      <c r="D33" s="75" t="s">
        <v>419</v>
      </c>
      <c r="E33" s="76" t="s">
        <v>420</v>
      </c>
      <c r="F33" s="19"/>
      <c r="G33" s="19"/>
      <c r="H33" s="19"/>
      <c r="I33" s="19"/>
      <c r="J33" s="19"/>
      <c r="K33" s="20">
        <f t="shared" si="6"/>
        <v>0</v>
      </c>
      <c r="L33" s="3" t="str">
        <f t="shared" si="3"/>
        <v>0</v>
      </c>
      <c r="M33" s="3" t="str">
        <f t="shared" si="7"/>
        <v>ไม่ผ่าน</v>
      </c>
    </row>
    <row r="34" spans="1:13" s="17" customFormat="1" ht="12.75" customHeight="1" x14ac:dyDescent="0.25">
      <c r="A34" s="88">
        <v>30</v>
      </c>
      <c r="B34" s="88">
        <v>15292</v>
      </c>
      <c r="C34" s="82" t="s">
        <v>47</v>
      </c>
      <c r="D34" s="75" t="s">
        <v>421</v>
      </c>
      <c r="E34" s="76" t="s">
        <v>422</v>
      </c>
      <c r="F34" s="19"/>
      <c r="G34" s="19"/>
      <c r="H34" s="19"/>
      <c r="I34" s="19"/>
      <c r="J34" s="19"/>
      <c r="K34" s="20">
        <f t="shared" si="6"/>
        <v>0</v>
      </c>
      <c r="L34" s="3" t="str">
        <f t="shared" si="3"/>
        <v>0</v>
      </c>
      <c r="M34" s="3" t="str">
        <f t="shared" si="7"/>
        <v>ไม่ผ่าน</v>
      </c>
    </row>
    <row r="35" spans="1:13" s="17" customFormat="1" ht="12.75" customHeight="1" x14ac:dyDescent="0.25">
      <c r="A35" s="88">
        <v>31</v>
      </c>
      <c r="B35" s="88">
        <v>15293</v>
      </c>
      <c r="C35" s="82" t="s">
        <v>47</v>
      </c>
      <c r="D35" s="75" t="s">
        <v>423</v>
      </c>
      <c r="E35" s="76" t="s">
        <v>424</v>
      </c>
      <c r="F35" s="19"/>
      <c r="G35" s="19"/>
      <c r="H35" s="19"/>
      <c r="I35" s="19"/>
      <c r="J35" s="19"/>
      <c r="K35" s="20">
        <f t="shared" si="6"/>
        <v>0</v>
      </c>
      <c r="L35" s="3" t="str">
        <f t="shared" si="3"/>
        <v>0</v>
      </c>
      <c r="M35" s="3" t="str">
        <f t="shared" si="7"/>
        <v>ไม่ผ่าน</v>
      </c>
    </row>
    <row r="36" spans="1:13" s="17" customFormat="1" ht="12.75" customHeight="1" x14ac:dyDescent="0.25">
      <c r="A36" s="88">
        <v>32</v>
      </c>
      <c r="B36" s="88">
        <v>15294</v>
      </c>
      <c r="C36" s="82" t="s">
        <v>47</v>
      </c>
      <c r="D36" s="75" t="s">
        <v>425</v>
      </c>
      <c r="E36" s="76" t="s">
        <v>426</v>
      </c>
      <c r="F36" s="19"/>
      <c r="G36" s="19"/>
      <c r="H36" s="19"/>
      <c r="I36" s="19"/>
      <c r="J36" s="19"/>
      <c r="K36" s="20">
        <f t="shared" si="6"/>
        <v>0</v>
      </c>
      <c r="L36" s="3" t="str">
        <f t="shared" si="3"/>
        <v>0</v>
      </c>
      <c r="M36" s="3" t="str">
        <f t="shared" si="7"/>
        <v>ไม่ผ่าน</v>
      </c>
    </row>
    <row r="37" spans="1:13" s="17" customFormat="1" ht="12.75" customHeight="1" x14ac:dyDescent="0.25">
      <c r="A37" s="88">
        <v>33</v>
      </c>
      <c r="B37" s="88">
        <v>15295</v>
      </c>
      <c r="C37" s="82" t="s">
        <v>47</v>
      </c>
      <c r="D37" s="75" t="s">
        <v>427</v>
      </c>
      <c r="E37" s="76" t="s">
        <v>428</v>
      </c>
      <c r="F37" s="19"/>
      <c r="G37" s="19"/>
      <c r="H37" s="19"/>
      <c r="I37" s="19"/>
      <c r="J37" s="19"/>
      <c r="K37" s="20">
        <f t="shared" si="6"/>
        <v>0</v>
      </c>
      <c r="L37" s="3" t="str">
        <f t="shared" si="3"/>
        <v>0</v>
      </c>
      <c r="M37" s="3" t="str">
        <f t="shared" si="7"/>
        <v>ไม่ผ่าน</v>
      </c>
    </row>
    <row r="38" spans="1:13" s="55" customFormat="1" ht="20.25" customHeight="1" x14ac:dyDescent="0.6">
      <c r="A38" s="50"/>
      <c r="B38" s="51"/>
      <c r="C38" s="52"/>
      <c r="D38" s="52"/>
      <c r="E38" s="52"/>
      <c r="F38" s="153">
        <f>COUNTIF(L5:L37,3)</f>
        <v>0</v>
      </c>
      <c r="G38" s="153">
        <f>COUNTIF(L5:L37,2)</f>
        <v>0</v>
      </c>
      <c r="H38" s="153">
        <f>COUNTIF(L5:L37,1)</f>
        <v>0</v>
      </c>
      <c r="I38" s="153">
        <f>COUNTIF(L5:L37,0)</f>
        <v>33</v>
      </c>
      <c r="J38" s="53"/>
      <c r="K38" s="54"/>
      <c r="L38" s="54"/>
      <c r="M38" s="54"/>
    </row>
    <row r="39" spans="1:13" s="17" customFormat="1" ht="17.25" customHeight="1" x14ac:dyDescent="0.25">
      <c r="C39" s="17" t="s">
        <v>2</v>
      </c>
      <c r="F39" s="18"/>
      <c r="G39" s="18"/>
      <c r="H39" s="18"/>
      <c r="I39" s="18"/>
      <c r="J39" s="18"/>
    </row>
    <row r="40" spans="1:13" s="1" customFormat="1" ht="19.8" x14ac:dyDescent="0.5">
      <c r="C40" s="1" t="s">
        <v>13</v>
      </c>
      <c r="F40" s="184">
        <f>(F38*100)/33</f>
        <v>0</v>
      </c>
      <c r="G40" s="184"/>
      <c r="H40" s="5"/>
      <c r="I40" s="5"/>
      <c r="J40" s="5"/>
      <c r="K40" s="5" t="s">
        <v>18</v>
      </c>
      <c r="M40" s="66">
        <f>(H38*100)/33</f>
        <v>0</v>
      </c>
    </row>
    <row r="41" spans="1:13" s="1" customFormat="1" ht="19.8" x14ac:dyDescent="0.5">
      <c r="C41" s="1" t="s">
        <v>14</v>
      </c>
      <c r="F41" s="183">
        <f>(G38*100)/33</f>
        <v>0</v>
      </c>
      <c r="G41" s="183"/>
      <c r="H41" s="5"/>
      <c r="I41" s="5"/>
      <c r="J41" s="5"/>
      <c r="K41" s="5" t="s">
        <v>19</v>
      </c>
      <c r="M41" s="66">
        <f>(I38*100)/33</f>
        <v>100</v>
      </c>
    </row>
    <row r="42" spans="1:13" s="1" customFormat="1" ht="19.8" x14ac:dyDescent="0.5">
      <c r="C42" s="1" t="s">
        <v>15</v>
      </c>
      <c r="F42" s="5"/>
      <c r="G42" s="5"/>
      <c r="H42" s="1" t="s">
        <v>20</v>
      </c>
      <c r="I42" s="5"/>
      <c r="J42" s="5"/>
    </row>
    <row r="43" spans="1:13" s="1" customFormat="1" ht="19.8" x14ac:dyDescent="0.5">
      <c r="C43" s="1" t="s">
        <v>16</v>
      </c>
      <c r="F43" s="5"/>
      <c r="G43" s="5"/>
      <c r="H43" s="1" t="s">
        <v>22</v>
      </c>
      <c r="I43" s="5"/>
      <c r="J43" s="5"/>
    </row>
    <row r="44" spans="1:13" s="1" customFormat="1" ht="19.8" x14ac:dyDescent="0.5">
      <c r="C44" s="1" t="s">
        <v>17</v>
      </c>
      <c r="F44" s="5"/>
      <c r="G44" s="5"/>
      <c r="H44" s="1" t="s">
        <v>21</v>
      </c>
      <c r="I44" s="5"/>
      <c r="J44" s="5"/>
    </row>
  </sheetData>
  <mergeCells count="11">
    <mergeCell ref="B3:B4"/>
    <mergeCell ref="F41:G41"/>
    <mergeCell ref="F40:G40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8" workbookViewId="0">
      <selection activeCell="I19" sqref="I19"/>
    </sheetView>
  </sheetViews>
  <sheetFormatPr defaultRowHeight="13.8" x14ac:dyDescent="0.25"/>
  <cols>
    <col min="1" max="1" width="3.8984375" customWidth="1"/>
    <col min="2" max="2" width="8.69921875" customWidth="1"/>
    <col min="3" max="3" width="6.8984375" customWidth="1"/>
    <col min="4" max="4" width="9.19921875" customWidth="1"/>
    <col min="5" max="5" width="8.3984375" customWidth="1"/>
    <col min="6" max="10" width="3.19921875" customWidth="1"/>
    <col min="11" max="13" width="7.5976562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18" customHeight="1" x14ac:dyDescent="0.6">
      <c r="A2" s="173" t="s">
        <v>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15.75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4.25" customHeight="1" x14ac:dyDescent="0.5">
      <c r="A5" s="25">
        <v>1</v>
      </c>
      <c r="B5" s="74">
        <v>13890</v>
      </c>
      <c r="C5" s="75" t="s">
        <v>33</v>
      </c>
      <c r="D5" s="75" t="s">
        <v>429</v>
      </c>
      <c r="E5" s="76" t="s">
        <v>430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 t="shared" ref="L5:L10" si="1">IF(K5&lt;=3,"0",IF(K5&lt;=7,"1",IF(K5&lt;=11,"2",IF(K5&gt;=12,"3"))))</f>
        <v>0</v>
      </c>
      <c r="M5" s="3" t="str">
        <f t="shared" ref="M5:M10" si="2">IF(K5&lt;=3,"ไม่ผ่าน",IF(K5&lt;=7,"ผ่าน",IF(K5&lt;=11,"ดี",IF(K5&gt;=12,"ดีเยี่ยม"))))</f>
        <v>ไม่ผ่าน</v>
      </c>
    </row>
    <row r="6" spans="1:13" s="23" customFormat="1" ht="14.25" customHeight="1" x14ac:dyDescent="0.5">
      <c r="A6" s="25">
        <v>2</v>
      </c>
      <c r="B6" s="74">
        <v>13994</v>
      </c>
      <c r="C6" s="75" t="s">
        <v>33</v>
      </c>
      <c r="D6" s="75" t="s">
        <v>431</v>
      </c>
      <c r="E6" s="76" t="s">
        <v>432</v>
      </c>
      <c r="F6" s="4"/>
      <c r="G6" s="4"/>
      <c r="H6" s="4"/>
      <c r="I6" s="4"/>
      <c r="J6" s="4"/>
      <c r="K6" s="3">
        <f>SUM(F6,G6,H6,I6,J6)</f>
        <v>0</v>
      </c>
      <c r="L6" s="3" t="str">
        <f t="shared" si="1"/>
        <v>0</v>
      </c>
      <c r="M6" s="3" t="str">
        <f t="shared" si="2"/>
        <v>ไม่ผ่าน</v>
      </c>
    </row>
    <row r="7" spans="1:13" s="1" customFormat="1" ht="14.25" customHeight="1" x14ac:dyDescent="0.5">
      <c r="A7" s="25">
        <v>3</v>
      </c>
      <c r="B7" s="74">
        <v>13997</v>
      </c>
      <c r="C7" s="75" t="s">
        <v>33</v>
      </c>
      <c r="D7" s="75" t="s">
        <v>433</v>
      </c>
      <c r="E7" s="76" t="s">
        <v>434</v>
      </c>
      <c r="F7" s="4"/>
      <c r="G7" s="4"/>
      <c r="H7" s="4"/>
      <c r="I7" s="4"/>
      <c r="J7" s="4"/>
      <c r="K7" s="3">
        <f>SUM(F7,G7,H7,I7,J7)</f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5">
      <c r="A8" s="25">
        <v>4</v>
      </c>
      <c r="B8" s="74">
        <v>14024</v>
      </c>
      <c r="C8" s="75" t="s">
        <v>33</v>
      </c>
      <c r="D8" s="75" t="s">
        <v>435</v>
      </c>
      <c r="E8" s="76" t="s">
        <v>436</v>
      </c>
      <c r="F8" s="4"/>
      <c r="G8" s="4"/>
      <c r="H8" s="4"/>
      <c r="I8" s="4"/>
      <c r="J8" s="4"/>
      <c r="K8" s="3">
        <f>SUM(F8,G8,H8,I8,J8)</f>
        <v>0</v>
      </c>
      <c r="L8" s="3" t="str">
        <f t="shared" si="1"/>
        <v>0</v>
      </c>
      <c r="M8" s="3" t="str">
        <f t="shared" si="2"/>
        <v>ไม่ผ่าน</v>
      </c>
    </row>
    <row r="9" spans="1:13" s="23" customFormat="1" ht="14.25" customHeight="1" x14ac:dyDescent="0.5">
      <c r="A9" s="25">
        <v>5</v>
      </c>
      <c r="B9" s="74">
        <v>14031</v>
      </c>
      <c r="C9" s="75" t="s">
        <v>33</v>
      </c>
      <c r="D9" s="75" t="s">
        <v>437</v>
      </c>
      <c r="E9" s="76" t="s">
        <v>438</v>
      </c>
      <c r="F9" s="24"/>
      <c r="G9" s="24"/>
      <c r="H9" s="24"/>
      <c r="I9" s="24"/>
      <c r="J9" s="24"/>
      <c r="K9" s="3">
        <f>SUM(F9,G9,H9,I9,J9)</f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5">
      <c r="A10" s="25">
        <v>6</v>
      </c>
      <c r="B10" s="74">
        <v>14035</v>
      </c>
      <c r="C10" s="75" t="s">
        <v>33</v>
      </c>
      <c r="D10" s="75" t="s">
        <v>439</v>
      </c>
      <c r="E10" s="76" t="s">
        <v>440</v>
      </c>
      <c r="F10" s="4"/>
      <c r="G10" s="4"/>
      <c r="H10" s="4"/>
      <c r="I10" s="4"/>
      <c r="J10" s="4"/>
      <c r="K10" s="3">
        <f>SUM(F10,G10,H10,I10,J10)</f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5">
      <c r="A11" s="25">
        <v>7</v>
      </c>
      <c r="B11" s="74">
        <v>14071</v>
      </c>
      <c r="C11" s="75" t="s">
        <v>33</v>
      </c>
      <c r="D11" s="75" t="s">
        <v>441</v>
      </c>
      <c r="E11" s="76" t="s">
        <v>442</v>
      </c>
      <c r="F11" s="4"/>
      <c r="G11" s="4"/>
      <c r="H11" s="4"/>
      <c r="I11" s="4"/>
      <c r="J11" s="4"/>
      <c r="K11" s="3">
        <f t="shared" si="0"/>
        <v>0</v>
      </c>
      <c r="L11" s="3" t="str">
        <f t="shared" ref="L11:L28" si="3">IF(K11&lt;=3,"0",IF(K11&lt;=7,"1",IF(K11&lt;=11,"2",IF(K11&gt;=12,"3"))))</f>
        <v>0</v>
      </c>
      <c r="M11" s="3" t="str">
        <f t="shared" ref="M11:M22" si="4">IF(K11&lt;=3,"ไม่ผ่าน",IF(K11&lt;=7,"ผ่าน",IF(K11&lt;=11,"ดี",IF(K11&gt;=12,"ดีเยี่ยม"))))</f>
        <v>ไม่ผ่าน</v>
      </c>
    </row>
    <row r="12" spans="1:13" s="1" customFormat="1" ht="14.25" customHeight="1" x14ac:dyDescent="0.5">
      <c r="A12" s="25">
        <v>8</v>
      </c>
      <c r="B12" s="91">
        <v>14114</v>
      </c>
      <c r="C12" s="75" t="s">
        <v>33</v>
      </c>
      <c r="D12" s="75" t="s">
        <v>365</v>
      </c>
      <c r="E12" s="76" t="s">
        <v>443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3"/>
        <v>0</v>
      </c>
      <c r="M12" s="3" t="str">
        <f t="shared" si="4"/>
        <v>ไม่ผ่าน</v>
      </c>
    </row>
    <row r="13" spans="1:13" s="1" customFormat="1" ht="14.25" customHeight="1" x14ac:dyDescent="0.5">
      <c r="A13" s="25">
        <v>9</v>
      </c>
      <c r="B13" s="74" t="s">
        <v>444</v>
      </c>
      <c r="C13" s="83" t="s">
        <v>33</v>
      </c>
      <c r="D13" s="83" t="s">
        <v>445</v>
      </c>
      <c r="E13" s="84" t="s">
        <v>446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3"/>
        <v>0</v>
      </c>
      <c r="M13" s="3" t="str">
        <f t="shared" si="4"/>
        <v>ไม่ผ่าน</v>
      </c>
    </row>
    <row r="14" spans="1:13" s="1" customFormat="1" ht="14.25" customHeight="1" x14ac:dyDescent="0.5">
      <c r="A14" s="25">
        <v>10</v>
      </c>
      <c r="B14" s="88">
        <v>15297</v>
      </c>
      <c r="C14" s="75" t="s">
        <v>33</v>
      </c>
      <c r="D14" s="75" t="s">
        <v>447</v>
      </c>
      <c r="E14" s="76" t="s">
        <v>448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3"/>
        <v>0</v>
      </c>
      <c r="M14" s="3" t="str">
        <f t="shared" si="4"/>
        <v>ไม่ผ่าน</v>
      </c>
    </row>
    <row r="15" spans="1:13" s="1" customFormat="1" ht="14.25" customHeight="1" x14ac:dyDescent="0.5">
      <c r="A15" s="25">
        <v>11</v>
      </c>
      <c r="B15" s="91">
        <v>13902</v>
      </c>
      <c r="C15" s="75" t="s">
        <v>47</v>
      </c>
      <c r="D15" s="75" t="s">
        <v>449</v>
      </c>
      <c r="E15" s="76" t="s">
        <v>450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3"/>
        <v>0</v>
      </c>
      <c r="M15" s="3" t="str">
        <f t="shared" si="4"/>
        <v>ไม่ผ่าน</v>
      </c>
    </row>
    <row r="16" spans="1:13" s="1" customFormat="1" ht="14.25" customHeight="1" x14ac:dyDescent="0.5">
      <c r="A16" s="25">
        <v>12</v>
      </c>
      <c r="B16" s="74">
        <v>14043</v>
      </c>
      <c r="C16" s="75" t="s">
        <v>47</v>
      </c>
      <c r="D16" s="75" t="s">
        <v>451</v>
      </c>
      <c r="E16" s="76" t="s">
        <v>452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3"/>
        <v>0</v>
      </c>
      <c r="M16" s="3" t="str">
        <f t="shared" si="4"/>
        <v>ไม่ผ่าน</v>
      </c>
    </row>
    <row r="17" spans="1:14" s="1" customFormat="1" ht="14.25" customHeight="1" x14ac:dyDescent="0.5">
      <c r="A17" s="25">
        <v>13</v>
      </c>
      <c r="B17" s="88">
        <v>14076</v>
      </c>
      <c r="C17" s="117" t="s">
        <v>47</v>
      </c>
      <c r="D17" s="117" t="s">
        <v>453</v>
      </c>
      <c r="E17" s="117" t="s">
        <v>454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3"/>
        <v>0</v>
      </c>
      <c r="M17" s="3" t="str">
        <f t="shared" si="4"/>
        <v>ไม่ผ่าน</v>
      </c>
    </row>
    <row r="18" spans="1:14" s="1" customFormat="1" ht="14.25" customHeight="1" x14ac:dyDescent="0.5">
      <c r="A18" s="25">
        <v>14</v>
      </c>
      <c r="B18" s="74">
        <v>14084</v>
      </c>
      <c r="C18" s="75" t="s">
        <v>47</v>
      </c>
      <c r="D18" s="75" t="s">
        <v>400</v>
      </c>
      <c r="E18" s="76" t="s">
        <v>455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3"/>
        <v>0</v>
      </c>
      <c r="M18" s="3" t="str">
        <f t="shared" si="4"/>
        <v>ไม่ผ่าน</v>
      </c>
    </row>
    <row r="19" spans="1:14" s="1" customFormat="1" ht="14.25" customHeight="1" x14ac:dyDescent="0.5">
      <c r="A19" s="25">
        <v>15</v>
      </c>
      <c r="B19" s="74">
        <v>14086</v>
      </c>
      <c r="C19" s="75" t="s">
        <v>47</v>
      </c>
      <c r="D19" s="75" t="s">
        <v>86</v>
      </c>
      <c r="E19" s="76" t="s">
        <v>456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3"/>
        <v>0</v>
      </c>
      <c r="M19" s="3" t="str">
        <f t="shared" si="4"/>
        <v>ไม่ผ่าน</v>
      </c>
    </row>
    <row r="20" spans="1:14" s="1" customFormat="1" ht="14.25" customHeight="1" x14ac:dyDescent="0.5">
      <c r="A20" s="25">
        <v>16</v>
      </c>
      <c r="B20" s="74">
        <v>14090</v>
      </c>
      <c r="C20" s="75" t="s">
        <v>47</v>
      </c>
      <c r="D20" s="75" t="s">
        <v>457</v>
      </c>
      <c r="E20" s="76" t="s">
        <v>114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3"/>
        <v>0</v>
      </c>
      <c r="M20" s="3" t="str">
        <f t="shared" si="4"/>
        <v>ไม่ผ่าน</v>
      </c>
    </row>
    <row r="21" spans="1:14" s="23" customFormat="1" ht="14.25" customHeight="1" x14ac:dyDescent="0.5">
      <c r="A21" s="25">
        <v>17</v>
      </c>
      <c r="B21" s="91">
        <v>14106</v>
      </c>
      <c r="C21" s="75" t="s">
        <v>47</v>
      </c>
      <c r="D21" s="75" t="s">
        <v>458</v>
      </c>
      <c r="E21" s="76" t="s">
        <v>459</v>
      </c>
      <c r="F21" s="4"/>
      <c r="G21" s="4"/>
      <c r="H21" s="4"/>
      <c r="I21" s="4"/>
      <c r="J21" s="4"/>
      <c r="K21" s="3">
        <f>SUM(F21,G21,H21,I21,J21)</f>
        <v>0</v>
      </c>
      <c r="L21" s="3" t="str">
        <f t="shared" si="3"/>
        <v>0</v>
      </c>
      <c r="M21" s="3" t="str">
        <f t="shared" si="4"/>
        <v>ไม่ผ่าน</v>
      </c>
    </row>
    <row r="22" spans="1:14" s="23" customFormat="1" ht="14.25" customHeight="1" x14ac:dyDescent="0.5">
      <c r="A22" s="25">
        <v>18</v>
      </c>
      <c r="B22" s="74">
        <v>14218</v>
      </c>
      <c r="C22" s="75" t="s">
        <v>47</v>
      </c>
      <c r="D22" s="75" t="s">
        <v>460</v>
      </c>
      <c r="E22" s="76" t="s">
        <v>461</v>
      </c>
      <c r="F22" s="4"/>
      <c r="G22" s="4"/>
      <c r="H22" s="4"/>
      <c r="I22" s="4"/>
      <c r="J22" s="4"/>
      <c r="K22" s="3">
        <f>SUM(F22,G22,H22,I22,J22)</f>
        <v>0</v>
      </c>
      <c r="L22" s="3" t="str">
        <f t="shared" si="3"/>
        <v>0</v>
      </c>
      <c r="M22" s="3" t="str">
        <f t="shared" si="4"/>
        <v>ไม่ผ่าน</v>
      </c>
    </row>
    <row r="23" spans="1:14" s="1" customFormat="1" ht="14.25" customHeight="1" x14ac:dyDescent="0.5">
      <c r="A23" s="25">
        <v>19</v>
      </c>
      <c r="B23" s="74" t="s">
        <v>462</v>
      </c>
      <c r="C23" s="77" t="s">
        <v>47</v>
      </c>
      <c r="D23" s="77" t="s">
        <v>463</v>
      </c>
      <c r="E23" s="78" t="s">
        <v>464</v>
      </c>
      <c r="F23" s="4"/>
      <c r="G23" s="4"/>
      <c r="H23" s="4"/>
      <c r="I23" s="4"/>
      <c r="J23" s="4"/>
      <c r="K23" s="3">
        <f t="shared" si="0"/>
        <v>0</v>
      </c>
      <c r="L23" s="3" t="str">
        <f>IF(K23&lt;=3,"0",IF(K23&lt;=7,"1",IF(K23&lt;=11,"2",IF(K23&gt;=12,"3"))))</f>
        <v>0</v>
      </c>
      <c r="M23" s="3" t="str">
        <f t="shared" ref="M23:M28" si="5">IF(K23&lt;=3,"ไม่ผ่าน",IF(K23&lt;=7,"ผ่าน",IF(K23&lt;=11,"ดี",IF(K23&gt;=12,"ดีเยี่ยม"))))</f>
        <v>ไม่ผ่าน</v>
      </c>
    </row>
    <row r="24" spans="1:14" s="1" customFormat="1" ht="14.25" customHeight="1" x14ac:dyDescent="0.5">
      <c r="A24" s="25">
        <v>20</v>
      </c>
      <c r="B24" s="74" t="s">
        <v>465</v>
      </c>
      <c r="C24" s="99" t="s">
        <v>47</v>
      </c>
      <c r="D24" s="99" t="s">
        <v>466</v>
      </c>
      <c r="E24" s="100" t="s">
        <v>467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3"/>
        <v>0</v>
      </c>
      <c r="M24" s="3" t="str">
        <f t="shared" si="5"/>
        <v>ไม่ผ่าน</v>
      </c>
    </row>
    <row r="25" spans="1:14" s="1" customFormat="1" ht="14.25" customHeight="1" x14ac:dyDescent="0.5">
      <c r="A25" s="25">
        <v>21</v>
      </c>
      <c r="B25" s="74" t="s">
        <v>468</v>
      </c>
      <c r="C25" s="75" t="s">
        <v>47</v>
      </c>
      <c r="D25" s="75" t="s">
        <v>469</v>
      </c>
      <c r="E25" s="76" t="s">
        <v>467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3"/>
        <v>0</v>
      </c>
      <c r="M25" s="3" t="str">
        <f t="shared" si="5"/>
        <v>ไม่ผ่าน</v>
      </c>
    </row>
    <row r="26" spans="1:14" s="1" customFormat="1" ht="14.25" customHeight="1" x14ac:dyDescent="0.5">
      <c r="A26" s="25">
        <v>22</v>
      </c>
      <c r="B26" s="74" t="s">
        <v>470</v>
      </c>
      <c r="C26" s="75" t="s">
        <v>47</v>
      </c>
      <c r="D26" s="75" t="s">
        <v>471</v>
      </c>
      <c r="E26" s="76" t="s">
        <v>472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3"/>
        <v>0</v>
      </c>
      <c r="M26" s="3" t="str">
        <f t="shared" si="5"/>
        <v>ไม่ผ่าน</v>
      </c>
    </row>
    <row r="27" spans="1:14" s="23" customFormat="1" ht="14.25" customHeight="1" x14ac:dyDescent="0.5">
      <c r="A27" s="25">
        <v>23</v>
      </c>
      <c r="B27" s="74" t="s">
        <v>473</v>
      </c>
      <c r="C27" s="75" t="s">
        <v>47</v>
      </c>
      <c r="D27" s="75" t="s">
        <v>474</v>
      </c>
      <c r="E27" s="76" t="s">
        <v>475</v>
      </c>
      <c r="F27" s="4"/>
      <c r="G27" s="4"/>
      <c r="H27" s="4"/>
      <c r="I27" s="4"/>
      <c r="J27" s="4"/>
      <c r="K27" s="3">
        <f>SUM(F27,G27,H27,I27,J27)</f>
        <v>0</v>
      </c>
      <c r="L27" s="3" t="str">
        <f t="shared" si="3"/>
        <v>0</v>
      </c>
      <c r="M27" s="3" t="str">
        <f t="shared" si="5"/>
        <v>ไม่ผ่าน</v>
      </c>
    </row>
    <row r="28" spans="1:14" s="1" customFormat="1" ht="14.25" customHeight="1" x14ac:dyDescent="0.5">
      <c r="A28" s="25">
        <v>24</v>
      </c>
      <c r="B28" s="74" t="s">
        <v>476</v>
      </c>
      <c r="C28" s="75" t="s">
        <v>47</v>
      </c>
      <c r="D28" s="75" t="s">
        <v>477</v>
      </c>
      <c r="E28" s="76" t="s">
        <v>478</v>
      </c>
      <c r="F28" s="4"/>
      <c r="G28" s="4"/>
      <c r="H28" s="4"/>
      <c r="I28" s="4"/>
      <c r="J28" s="4"/>
      <c r="K28" s="3">
        <f>SUM(F28,G28,H28,I28,J28)</f>
        <v>0</v>
      </c>
      <c r="L28" s="3" t="str">
        <f t="shared" si="3"/>
        <v>0</v>
      </c>
      <c r="M28" s="3" t="str">
        <f t="shared" si="5"/>
        <v>ไม่ผ่าน</v>
      </c>
    </row>
    <row r="29" spans="1:14" s="23" customFormat="1" ht="20.25" customHeight="1" x14ac:dyDescent="0.5">
      <c r="A29" s="36"/>
      <c r="B29" s="36"/>
      <c r="C29" s="36"/>
      <c r="D29" s="36"/>
      <c r="E29" s="36"/>
      <c r="F29" s="153">
        <f>COUNTIF(L5:L28,3)</f>
        <v>0</v>
      </c>
      <c r="G29" s="153">
        <f>COUNTIF(L5:L28,2)</f>
        <v>0</v>
      </c>
      <c r="H29" s="153">
        <f>COUNTIF(L5:L28,1)</f>
        <v>0</v>
      </c>
      <c r="I29" s="153">
        <f>COUNTIF(L5:L28,0)</f>
        <v>24</v>
      </c>
      <c r="J29" s="56"/>
      <c r="K29" s="57"/>
      <c r="L29" s="57"/>
      <c r="M29" s="57"/>
    </row>
    <row r="30" spans="1:14" s="34" customFormat="1" ht="14.25" customHeight="1" x14ac:dyDescent="0.25">
      <c r="C30" s="34" t="s">
        <v>2</v>
      </c>
      <c r="F30" s="37"/>
      <c r="G30" s="37"/>
      <c r="H30" s="37"/>
      <c r="I30" s="37"/>
      <c r="J30" s="37"/>
    </row>
    <row r="31" spans="1:14" s="34" customFormat="1" ht="14.25" customHeight="1" x14ac:dyDescent="0.25">
      <c r="C31" s="34" t="s">
        <v>13</v>
      </c>
      <c r="F31" s="183">
        <f>(F29*100)/24</f>
        <v>0</v>
      </c>
      <c r="G31" s="183"/>
      <c r="H31" s="37"/>
      <c r="I31" s="37"/>
      <c r="J31" s="37"/>
      <c r="K31" s="37" t="s">
        <v>18</v>
      </c>
      <c r="M31" s="70">
        <f>(H29*100)/24</f>
        <v>0</v>
      </c>
      <c r="N31" s="69"/>
    </row>
    <row r="32" spans="1:14" s="34" customFormat="1" ht="14.25" customHeight="1" x14ac:dyDescent="0.25">
      <c r="C32" s="34" t="s">
        <v>14</v>
      </c>
      <c r="F32" s="183">
        <f>(G29*100)/24</f>
        <v>0</v>
      </c>
      <c r="G32" s="183"/>
      <c r="H32" s="37"/>
      <c r="I32" s="37"/>
      <c r="J32" s="37"/>
      <c r="K32" s="37" t="s">
        <v>19</v>
      </c>
      <c r="M32" s="70">
        <f>(I29*100)/24</f>
        <v>100</v>
      </c>
      <c r="N32" s="69"/>
    </row>
    <row r="33" spans="3:10" s="34" customFormat="1" ht="14.25" customHeight="1" x14ac:dyDescent="0.25">
      <c r="C33" s="34" t="s">
        <v>15</v>
      </c>
      <c r="F33" s="37"/>
      <c r="G33" s="37"/>
      <c r="H33" s="37"/>
      <c r="I33" s="34" t="s">
        <v>20</v>
      </c>
      <c r="J33" s="37"/>
    </row>
    <row r="34" spans="3:10" s="34" customFormat="1" ht="14.25" customHeight="1" x14ac:dyDescent="0.25">
      <c r="C34" s="34" t="s">
        <v>16</v>
      </c>
      <c r="F34" s="37"/>
      <c r="G34" s="37"/>
      <c r="H34" s="37"/>
      <c r="I34" s="34" t="s">
        <v>22</v>
      </c>
      <c r="J34" s="37"/>
    </row>
    <row r="35" spans="3:10" s="34" customFormat="1" ht="14.25" customHeight="1" x14ac:dyDescent="0.25">
      <c r="C35" s="34" t="s">
        <v>17</v>
      </c>
      <c r="F35" s="37"/>
      <c r="G35" s="37"/>
      <c r="H35" s="37"/>
      <c r="I35" s="34" t="s">
        <v>21</v>
      </c>
      <c r="J35" s="37"/>
    </row>
  </sheetData>
  <mergeCells count="11">
    <mergeCell ref="B3:B4"/>
    <mergeCell ref="F31:G31"/>
    <mergeCell ref="F32:G32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2" sqref="A2:M2"/>
    </sheetView>
  </sheetViews>
  <sheetFormatPr defaultRowHeight="13.8" x14ac:dyDescent="0.25"/>
  <cols>
    <col min="1" max="1" width="4.69921875" customWidth="1"/>
    <col min="2" max="2" width="8.69921875" customWidth="1"/>
    <col min="3" max="3" width="7" customWidth="1"/>
    <col min="4" max="4" width="9.09765625" customWidth="1"/>
    <col min="5" max="5" width="8.8984375" customWidth="1"/>
    <col min="6" max="10" width="3.69921875" customWidth="1"/>
    <col min="11" max="11" width="6.3984375" customWidth="1"/>
    <col min="12" max="12" width="7.19921875" customWidth="1"/>
    <col min="13" max="13" width="7.5976562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9.25" customHeight="1" x14ac:dyDescent="0.6">
      <c r="A2" s="173" t="s">
        <v>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7.25" customHeight="1" x14ac:dyDescent="0.5">
      <c r="A5" s="26">
        <v>1</v>
      </c>
      <c r="B5" s="78">
        <v>13860</v>
      </c>
      <c r="C5" s="82" t="s">
        <v>33</v>
      </c>
      <c r="D5" s="75" t="s">
        <v>479</v>
      </c>
      <c r="E5" s="76" t="s">
        <v>480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26">
        <v>2</v>
      </c>
      <c r="B6" s="76">
        <v>14007</v>
      </c>
      <c r="C6" s="75" t="s">
        <v>33</v>
      </c>
      <c r="D6" s="75" t="s">
        <v>481</v>
      </c>
      <c r="E6" s="76" t="s">
        <v>482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29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26">
        <v>3</v>
      </c>
      <c r="B7" s="76">
        <v>14014</v>
      </c>
      <c r="C7" s="75" t="s">
        <v>33</v>
      </c>
      <c r="D7" s="75" t="s">
        <v>483</v>
      </c>
      <c r="E7" s="76" t="s">
        <v>484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26">
        <v>4</v>
      </c>
      <c r="B8" s="76">
        <v>14037</v>
      </c>
      <c r="C8" s="82" t="s">
        <v>33</v>
      </c>
      <c r="D8" s="75" t="s">
        <v>376</v>
      </c>
      <c r="E8" s="76" t="s">
        <v>485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26">
        <v>5</v>
      </c>
      <c r="B9" s="118">
        <v>14643</v>
      </c>
      <c r="C9" s="119" t="s">
        <v>33</v>
      </c>
      <c r="D9" s="120" t="s">
        <v>486</v>
      </c>
      <c r="E9" s="121" t="s">
        <v>487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26">
        <v>6</v>
      </c>
      <c r="B10" s="86" t="s">
        <v>488</v>
      </c>
      <c r="C10" s="82" t="s">
        <v>33</v>
      </c>
      <c r="D10" s="75" t="s">
        <v>489</v>
      </c>
      <c r="E10" s="76" t="s">
        <v>490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26">
        <v>7</v>
      </c>
      <c r="B11" s="85">
        <v>13823</v>
      </c>
      <c r="C11" s="122" t="s">
        <v>47</v>
      </c>
      <c r="D11" s="83" t="s">
        <v>491</v>
      </c>
      <c r="E11" s="84" t="s">
        <v>492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3" customFormat="1" ht="17.25" customHeight="1" x14ac:dyDescent="0.5">
      <c r="A12" s="26">
        <v>8</v>
      </c>
      <c r="B12" s="123">
        <v>14040</v>
      </c>
      <c r="C12" s="124" t="s">
        <v>47</v>
      </c>
      <c r="D12" s="125" t="s">
        <v>100</v>
      </c>
      <c r="E12" s="126" t="s">
        <v>493</v>
      </c>
      <c r="F12" s="4"/>
      <c r="G12" s="4"/>
      <c r="H12" s="4"/>
      <c r="I12" s="4"/>
      <c r="J12" s="4"/>
      <c r="K12" s="3">
        <f>SUM(F12,G12,H12,I12,J12)</f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29">
        <v>9</v>
      </c>
      <c r="B13" s="74">
        <v>14046</v>
      </c>
      <c r="C13" s="82" t="s">
        <v>47</v>
      </c>
      <c r="D13" s="75" t="s">
        <v>494</v>
      </c>
      <c r="E13" s="76" t="s">
        <v>495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26">
        <v>10</v>
      </c>
      <c r="B14" s="74">
        <v>14050</v>
      </c>
      <c r="C14" s="82" t="s">
        <v>47</v>
      </c>
      <c r="D14" s="75" t="s">
        <v>496</v>
      </c>
      <c r="E14" s="76" t="s">
        <v>497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26">
        <v>11</v>
      </c>
      <c r="B15" s="76">
        <v>14073</v>
      </c>
      <c r="C15" s="83" t="s">
        <v>47</v>
      </c>
      <c r="D15" s="83" t="s">
        <v>498</v>
      </c>
      <c r="E15" s="84" t="s">
        <v>499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26">
        <v>12</v>
      </c>
      <c r="B16" s="76">
        <v>14079</v>
      </c>
      <c r="C16" s="80" t="s">
        <v>47</v>
      </c>
      <c r="D16" s="80" t="s">
        <v>500</v>
      </c>
      <c r="E16" s="81" t="s">
        <v>501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29" si="3">IF(K16&lt;=3,"ไม่ผ่าน",IF(K16&lt;=7,"ผ่าน",IF(K16&lt;=11,"ดี",IF(K16&gt;=12,"ดีเยี่ยม"))))</f>
        <v>ไม่ผ่าน</v>
      </c>
    </row>
    <row r="17" spans="1:14" s="1" customFormat="1" ht="17.25" customHeight="1" x14ac:dyDescent="0.5">
      <c r="A17" s="26">
        <v>13</v>
      </c>
      <c r="B17" s="74">
        <v>14088</v>
      </c>
      <c r="C17" s="83" t="s">
        <v>47</v>
      </c>
      <c r="D17" s="75" t="s">
        <v>502</v>
      </c>
      <c r="E17" s="76" t="s">
        <v>503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4" s="1" customFormat="1" ht="17.25" customHeight="1" x14ac:dyDescent="0.5">
      <c r="A18" s="26">
        <v>14</v>
      </c>
      <c r="B18" s="91">
        <v>14093</v>
      </c>
      <c r="C18" s="83" t="s">
        <v>47</v>
      </c>
      <c r="D18" s="75" t="s">
        <v>504</v>
      </c>
      <c r="E18" s="76" t="s">
        <v>505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4" s="1" customFormat="1" ht="17.25" customHeight="1" x14ac:dyDescent="0.5">
      <c r="A19" s="26">
        <v>15</v>
      </c>
      <c r="B19" s="74">
        <v>14105</v>
      </c>
      <c r="C19" s="83" t="s">
        <v>47</v>
      </c>
      <c r="D19" s="75" t="s">
        <v>197</v>
      </c>
      <c r="E19" s="76" t="s">
        <v>506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4" s="1" customFormat="1" ht="17.25" customHeight="1" x14ac:dyDescent="0.5">
      <c r="A20" s="26">
        <v>16</v>
      </c>
      <c r="B20" s="91">
        <v>14142</v>
      </c>
      <c r="C20" s="125" t="s">
        <v>47</v>
      </c>
      <c r="D20" s="104" t="s">
        <v>507</v>
      </c>
      <c r="E20" s="105" t="s">
        <v>508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4" s="1" customFormat="1" ht="17.25" customHeight="1" x14ac:dyDescent="0.5">
      <c r="A21" s="27">
        <v>17</v>
      </c>
      <c r="B21" s="74">
        <v>14148</v>
      </c>
      <c r="C21" s="82" t="s">
        <v>47</v>
      </c>
      <c r="D21" s="75" t="s">
        <v>509</v>
      </c>
      <c r="E21" s="76" t="s">
        <v>510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4" s="1" customFormat="1" ht="17.25" customHeight="1" x14ac:dyDescent="0.5">
      <c r="A22" s="26">
        <v>18</v>
      </c>
      <c r="B22" s="74" t="s">
        <v>511</v>
      </c>
      <c r="C22" s="82" t="s">
        <v>47</v>
      </c>
      <c r="D22" s="75" t="s">
        <v>100</v>
      </c>
      <c r="E22" s="76" t="s">
        <v>512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4" s="1" customFormat="1" ht="17.25" customHeight="1" x14ac:dyDescent="0.5">
      <c r="A23" s="30">
        <v>19</v>
      </c>
      <c r="B23" s="74" t="s">
        <v>513</v>
      </c>
      <c r="C23" s="82" t="s">
        <v>47</v>
      </c>
      <c r="D23" s="75" t="s">
        <v>514</v>
      </c>
      <c r="E23" s="76" t="s">
        <v>515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4" s="1" customFormat="1" ht="17.25" customHeight="1" x14ac:dyDescent="0.5">
      <c r="A24" s="26">
        <v>20</v>
      </c>
      <c r="B24" s="74" t="s">
        <v>516</v>
      </c>
      <c r="C24" s="82" t="s">
        <v>47</v>
      </c>
      <c r="D24" s="75" t="s">
        <v>150</v>
      </c>
      <c r="E24" s="76" t="s">
        <v>517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4" s="23" customFormat="1" ht="17.25" customHeight="1" x14ac:dyDescent="0.5">
      <c r="A25" s="26">
        <v>21</v>
      </c>
      <c r="B25" s="74" t="s">
        <v>518</v>
      </c>
      <c r="C25" s="82" t="s">
        <v>47</v>
      </c>
      <c r="D25" s="75" t="s">
        <v>519</v>
      </c>
      <c r="E25" s="76" t="s">
        <v>520</v>
      </c>
      <c r="F25" s="4"/>
      <c r="G25" s="4"/>
      <c r="H25" s="4"/>
      <c r="I25" s="4"/>
      <c r="J25" s="4"/>
      <c r="K25" s="3">
        <f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4" s="1" customFormat="1" ht="17.25" customHeight="1" x14ac:dyDescent="0.5">
      <c r="A26" s="26">
        <v>22</v>
      </c>
      <c r="B26" s="74" t="s">
        <v>521</v>
      </c>
      <c r="C26" s="82" t="s">
        <v>47</v>
      </c>
      <c r="D26" s="75" t="s">
        <v>504</v>
      </c>
      <c r="E26" s="76" t="s">
        <v>522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4" s="1" customFormat="1" ht="17.25" customHeight="1" x14ac:dyDescent="0.5">
      <c r="A27" s="26">
        <v>23</v>
      </c>
      <c r="B27" s="74" t="s">
        <v>523</v>
      </c>
      <c r="C27" s="82" t="s">
        <v>47</v>
      </c>
      <c r="D27" s="75" t="s">
        <v>524</v>
      </c>
      <c r="E27" s="76" t="s">
        <v>525</v>
      </c>
      <c r="F27" s="4"/>
      <c r="G27" s="4"/>
      <c r="H27" s="4"/>
      <c r="I27" s="4"/>
      <c r="J27" s="4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4" s="1" customFormat="1" ht="17.25" customHeight="1" x14ac:dyDescent="0.5">
      <c r="A28" s="26">
        <v>24</v>
      </c>
      <c r="B28" s="74" t="s">
        <v>526</v>
      </c>
      <c r="C28" s="82" t="s">
        <v>47</v>
      </c>
      <c r="D28" s="75" t="s">
        <v>113</v>
      </c>
      <c r="E28" s="76" t="s">
        <v>527</v>
      </c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4" s="1" customFormat="1" ht="17.25" customHeight="1" x14ac:dyDescent="0.5">
      <c r="A29" s="26">
        <v>25</v>
      </c>
      <c r="B29" s="74" t="s">
        <v>528</v>
      </c>
      <c r="C29" s="82" t="s">
        <v>47</v>
      </c>
      <c r="D29" s="75" t="s">
        <v>529</v>
      </c>
      <c r="E29" s="76" t="s">
        <v>530</v>
      </c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4" s="1" customFormat="1" ht="17.25" customHeight="1" x14ac:dyDescent="0.6">
      <c r="A30" s="58"/>
      <c r="B30" s="59"/>
      <c r="C30" s="52"/>
      <c r="D30" s="52"/>
      <c r="E30" s="52"/>
      <c r="F30" s="153">
        <f>COUNTIF(L5:L29,3)</f>
        <v>0</v>
      </c>
      <c r="G30" s="153">
        <f>COUNTIF(L5:L29,2)</f>
        <v>0</v>
      </c>
      <c r="H30" s="153">
        <f>COUNTIF(L5:L29,1)</f>
        <v>0</v>
      </c>
      <c r="I30" s="153">
        <f>COUNTIF(L5:L29,0)</f>
        <v>25</v>
      </c>
      <c r="J30" s="49"/>
      <c r="K30" s="33"/>
      <c r="L30" s="33"/>
      <c r="M30" s="33"/>
    </row>
    <row r="31" spans="1:14" s="1" customFormat="1" ht="19.8" x14ac:dyDescent="0.5">
      <c r="C31" s="1" t="s">
        <v>2</v>
      </c>
      <c r="F31" s="5"/>
      <c r="G31" s="5"/>
      <c r="H31" s="5"/>
      <c r="I31" s="5"/>
      <c r="J31" s="5"/>
    </row>
    <row r="32" spans="1:14" s="1" customFormat="1" ht="19.8" x14ac:dyDescent="0.5">
      <c r="C32" s="1" t="s">
        <v>13</v>
      </c>
      <c r="F32" s="5"/>
      <c r="G32" s="183">
        <f>(F30*100)/25</f>
        <v>0</v>
      </c>
      <c r="H32" s="183"/>
      <c r="I32" s="5"/>
      <c r="J32" s="5"/>
      <c r="K32" s="5" t="s">
        <v>18</v>
      </c>
      <c r="M32" s="70">
        <f>(H30*100)/25</f>
        <v>0</v>
      </c>
      <c r="N32" s="71"/>
    </row>
    <row r="33" spans="3:13" s="1" customFormat="1" ht="19.8" x14ac:dyDescent="0.5">
      <c r="C33" s="1" t="s">
        <v>14</v>
      </c>
      <c r="F33" s="5"/>
      <c r="G33" s="183">
        <f>(G30*100)/25</f>
        <v>0</v>
      </c>
      <c r="H33" s="183"/>
      <c r="I33" s="5"/>
      <c r="J33" s="5"/>
      <c r="K33" s="5" t="s">
        <v>19</v>
      </c>
      <c r="M33" s="70">
        <f>(I30*100)/25</f>
        <v>100</v>
      </c>
    </row>
    <row r="34" spans="3:13" s="1" customFormat="1" ht="19.8" x14ac:dyDescent="0.5">
      <c r="C34" s="1" t="s">
        <v>15</v>
      </c>
      <c r="F34" s="5"/>
      <c r="G34" s="5"/>
      <c r="H34" s="1" t="s">
        <v>20</v>
      </c>
      <c r="I34" s="5"/>
      <c r="J34" s="5"/>
    </row>
    <row r="35" spans="3:13" s="1" customFormat="1" ht="19.8" x14ac:dyDescent="0.5">
      <c r="C35" s="1" t="s">
        <v>16</v>
      </c>
      <c r="F35" s="5"/>
      <c r="G35" s="5"/>
      <c r="H35" s="1" t="s">
        <v>22</v>
      </c>
      <c r="I35" s="5"/>
      <c r="J35" s="5"/>
    </row>
    <row r="36" spans="3:13" s="1" customFormat="1" ht="19.8" x14ac:dyDescent="0.5">
      <c r="C36" s="1" t="s">
        <v>17</v>
      </c>
      <c r="F36" s="5"/>
      <c r="G36" s="5"/>
      <c r="H36" s="1" t="s">
        <v>21</v>
      </c>
      <c r="I36" s="5"/>
      <c r="J36" s="5"/>
    </row>
  </sheetData>
  <mergeCells count="11">
    <mergeCell ref="B3:B4"/>
    <mergeCell ref="G32:H32"/>
    <mergeCell ref="G33:H33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B3" sqref="B3:B4"/>
    </sheetView>
  </sheetViews>
  <sheetFormatPr defaultRowHeight="13.8" x14ac:dyDescent="0.25"/>
  <cols>
    <col min="1" max="1" width="4.3984375" customWidth="1"/>
    <col min="2" max="2" width="9.3984375" customWidth="1"/>
    <col min="3" max="3" width="7.09765625" customWidth="1"/>
    <col min="4" max="4" width="9.3984375" customWidth="1"/>
    <col min="5" max="5" width="8.8984375" customWidth="1"/>
    <col min="6" max="10" width="3.69921875" customWidth="1"/>
    <col min="11" max="11" width="6" customWidth="1"/>
    <col min="12" max="12" width="7.19921875" customWidth="1"/>
    <col min="13" max="13" width="7.59765625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9.25" customHeight="1" x14ac:dyDescent="0.6">
      <c r="A2" s="173" t="s">
        <v>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7.25" customHeight="1" x14ac:dyDescent="0.5">
      <c r="A5" s="26">
        <v>1</v>
      </c>
      <c r="B5" s="74">
        <v>13834</v>
      </c>
      <c r="C5" s="82" t="s">
        <v>47</v>
      </c>
      <c r="D5" s="75" t="s">
        <v>531</v>
      </c>
      <c r="E5" s="76" t="s">
        <v>532</v>
      </c>
      <c r="F5" s="4"/>
      <c r="G5" s="4"/>
      <c r="H5" s="4"/>
      <c r="I5" s="4"/>
      <c r="J5" s="4"/>
      <c r="K5" s="3">
        <f t="shared" ref="K5:K34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26">
        <v>2</v>
      </c>
      <c r="B6" s="76">
        <v>13835</v>
      </c>
      <c r="C6" s="82" t="s">
        <v>47</v>
      </c>
      <c r="D6" s="75" t="s">
        <v>533</v>
      </c>
      <c r="E6" s="76" t="s">
        <v>534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4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26">
        <v>3</v>
      </c>
      <c r="B7" s="127">
        <v>13958</v>
      </c>
      <c r="C7" s="82" t="s">
        <v>47</v>
      </c>
      <c r="D7" s="75" t="s">
        <v>535</v>
      </c>
      <c r="E7" s="76" t="s">
        <v>536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26">
        <v>4</v>
      </c>
      <c r="B8" s="76">
        <v>14041</v>
      </c>
      <c r="C8" s="82" t="s">
        <v>47</v>
      </c>
      <c r="D8" s="75" t="s">
        <v>537</v>
      </c>
      <c r="E8" s="76" t="s">
        <v>538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26">
        <v>5</v>
      </c>
      <c r="B9" s="76">
        <v>14042</v>
      </c>
      <c r="C9" s="82" t="s">
        <v>47</v>
      </c>
      <c r="D9" s="75" t="s">
        <v>539</v>
      </c>
      <c r="E9" s="76" t="s">
        <v>540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26">
        <v>6</v>
      </c>
      <c r="B10" s="74">
        <v>14048</v>
      </c>
      <c r="C10" s="82" t="s">
        <v>47</v>
      </c>
      <c r="D10" s="75" t="s">
        <v>541</v>
      </c>
      <c r="E10" s="76" t="s">
        <v>542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27">
        <v>7</v>
      </c>
      <c r="B11" s="74">
        <v>14051</v>
      </c>
      <c r="C11" s="82" t="s">
        <v>47</v>
      </c>
      <c r="D11" s="75" t="s">
        <v>543</v>
      </c>
      <c r="E11" s="76" t="s">
        <v>544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26">
        <v>8</v>
      </c>
      <c r="B12" s="91">
        <v>14074</v>
      </c>
      <c r="C12" s="82" t="s">
        <v>47</v>
      </c>
      <c r="D12" s="75" t="s">
        <v>545</v>
      </c>
      <c r="E12" s="76" t="s">
        <v>546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29">
        <v>9</v>
      </c>
      <c r="B13" s="91">
        <v>14075</v>
      </c>
      <c r="C13" s="82" t="s">
        <v>47</v>
      </c>
      <c r="D13" s="75" t="s">
        <v>547</v>
      </c>
      <c r="E13" s="76" t="s">
        <v>548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26">
        <v>10</v>
      </c>
      <c r="B14" s="88">
        <v>14077</v>
      </c>
      <c r="C14" s="101" t="s">
        <v>47</v>
      </c>
      <c r="D14" s="77" t="s">
        <v>549</v>
      </c>
      <c r="E14" s="78" t="s">
        <v>550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26">
        <v>11</v>
      </c>
      <c r="B15" s="74">
        <v>14078</v>
      </c>
      <c r="C15" s="82" t="s">
        <v>47</v>
      </c>
      <c r="D15" s="75" t="s">
        <v>551</v>
      </c>
      <c r="E15" s="76" t="s">
        <v>552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ref="M15:M20" si="3">IF(K15&lt;=3,"ไม่ผ่าน",IF(K15&lt;=7,"ผ่าน",IF(K15&lt;=11,"ดี",IF(K15&gt;=12,"ดีเยี่ยม"))))</f>
        <v>ไม่ผ่าน</v>
      </c>
    </row>
    <row r="16" spans="1:13" s="1" customFormat="1" ht="17.25" customHeight="1" x14ac:dyDescent="0.5">
      <c r="A16" s="26">
        <v>12</v>
      </c>
      <c r="B16" s="74">
        <v>14082</v>
      </c>
      <c r="C16" s="82" t="s">
        <v>47</v>
      </c>
      <c r="D16" s="75" t="s">
        <v>553</v>
      </c>
      <c r="E16" s="76" t="s">
        <v>554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 x14ac:dyDescent="0.5">
      <c r="A17" s="26">
        <v>13</v>
      </c>
      <c r="B17" s="91">
        <v>14095</v>
      </c>
      <c r="C17" s="101" t="s">
        <v>47</v>
      </c>
      <c r="D17" s="77" t="s">
        <v>555</v>
      </c>
      <c r="E17" s="78" t="s">
        <v>542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5">
      <c r="A18" s="26">
        <v>14</v>
      </c>
      <c r="B18" s="74">
        <v>14131</v>
      </c>
      <c r="C18" s="82" t="s">
        <v>47</v>
      </c>
      <c r="D18" s="75" t="s">
        <v>556</v>
      </c>
      <c r="E18" s="76" t="s">
        <v>557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5">
      <c r="A19" s="26">
        <v>15</v>
      </c>
      <c r="B19" s="74">
        <v>14143</v>
      </c>
      <c r="C19" s="82" t="s">
        <v>47</v>
      </c>
      <c r="D19" s="75" t="s">
        <v>284</v>
      </c>
      <c r="E19" s="76" t="s">
        <v>558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 x14ac:dyDescent="0.5">
      <c r="A20" s="26">
        <v>16</v>
      </c>
      <c r="B20" s="74">
        <v>14145</v>
      </c>
      <c r="C20" s="82" t="s">
        <v>47</v>
      </c>
      <c r="D20" s="75" t="s">
        <v>559</v>
      </c>
      <c r="E20" s="76" t="s">
        <v>560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 x14ac:dyDescent="0.5">
      <c r="A21" s="26">
        <v>17</v>
      </c>
      <c r="B21" s="74">
        <v>14146</v>
      </c>
      <c r="C21" s="82" t="s">
        <v>47</v>
      </c>
      <c r="D21" s="75" t="s">
        <v>561</v>
      </c>
      <c r="E21" s="76" t="s">
        <v>562</v>
      </c>
      <c r="F21" s="4"/>
      <c r="G21" s="4"/>
      <c r="H21" s="4"/>
      <c r="I21" s="4"/>
      <c r="J21" s="4"/>
      <c r="K21" s="3">
        <f t="shared" ref="K21:K31" si="4">SUM(F21,G21,H21,I21,J21)</f>
        <v>0</v>
      </c>
      <c r="L21" s="3" t="str">
        <f t="shared" ref="L21:L31" si="5">IF(K21&lt;=3,"0",IF(K21&lt;=7,"1",IF(K21&lt;=11,"2",IF(K21&gt;=12,"3"))))</f>
        <v>0</v>
      </c>
      <c r="M21" s="3" t="str">
        <f t="shared" ref="M21:M31" si="6">IF(K21&lt;=3,"ไม่ผ่าน",IF(K21&lt;=7,"ผ่าน",IF(K21&lt;=11,"ดี",IF(K21&gt;=12,"ดีเยี่ยม"))))</f>
        <v>ไม่ผ่าน</v>
      </c>
    </row>
    <row r="22" spans="1:13" s="1" customFormat="1" ht="14.25" customHeight="1" x14ac:dyDescent="0.5">
      <c r="A22" s="26">
        <v>18</v>
      </c>
      <c r="B22" s="74">
        <v>14147</v>
      </c>
      <c r="C22" s="82" t="s">
        <v>47</v>
      </c>
      <c r="D22" s="75" t="s">
        <v>509</v>
      </c>
      <c r="E22" s="76" t="s">
        <v>563</v>
      </c>
      <c r="F22" s="4"/>
      <c r="G22" s="4"/>
      <c r="H22" s="4"/>
      <c r="I22" s="4"/>
      <c r="J22" s="4"/>
      <c r="K22" s="3">
        <f t="shared" si="4"/>
        <v>0</v>
      </c>
      <c r="L22" s="3" t="str">
        <f t="shared" si="5"/>
        <v>0</v>
      </c>
      <c r="M22" s="3" t="str">
        <f t="shared" si="6"/>
        <v>ไม่ผ่าน</v>
      </c>
    </row>
    <row r="23" spans="1:13" s="1" customFormat="1" ht="14.25" customHeight="1" x14ac:dyDescent="0.5">
      <c r="A23" s="26">
        <v>19</v>
      </c>
      <c r="B23" s="91">
        <v>15227</v>
      </c>
      <c r="C23" s="82" t="s">
        <v>47</v>
      </c>
      <c r="D23" s="75" t="s">
        <v>564</v>
      </c>
      <c r="E23" s="76" t="s">
        <v>565</v>
      </c>
      <c r="F23" s="4"/>
      <c r="G23" s="4"/>
      <c r="H23" s="4"/>
      <c r="I23" s="4"/>
      <c r="J23" s="4"/>
      <c r="K23" s="3">
        <f t="shared" si="4"/>
        <v>0</v>
      </c>
      <c r="L23" s="3" t="str">
        <f t="shared" si="5"/>
        <v>0</v>
      </c>
      <c r="M23" s="3" t="str">
        <f t="shared" si="6"/>
        <v>ไม่ผ่าน</v>
      </c>
    </row>
    <row r="24" spans="1:13" s="1" customFormat="1" ht="14.25" customHeight="1" x14ac:dyDescent="0.5">
      <c r="A24" s="26">
        <v>20</v>
      </c>
      <c r="B24" s="88">
        <v>14765</v>
      </c>
      <c r="C24" s="101" t="s">
        <v>47</v>
      </c>
      <c r="D24" s="77" t="s">
        <v>566</v>
      </c>
      <c r="E24" s="78" t="s">
        <v>567</v>
      </c>
      <c r="F24" s="4"/>
      <c r="G24" s="4"/>
      <c r="H24" s="4"/>
      <c r="I24" s="4"/>
      <c r="J24" s="4"/>
      <c r="K24" s="3">
        <f t="shared" si="4"/>
        <v>0</v>
      </c>
      <c r="L24" s="3" t="str">
        <f t="shared" si="5"/>
        <v>0</v>
      </c>
      <c r="M24" s="3" t="str">
        <f t="shared" si="6"/>
        <v>ไม่ผ่าน</v>
      </c>
    </row>
    <row r="25" spans="1:13" s="1" customFormat="1" ht="14.25" customHeight="1" x14ac:dyDescent="0.5">
      <c r="A25" s="26">
        <v>21</v>
      </c>
      <c r="B25" s="74" t="s">
        <v>568</v>
      </c>
      <c r="C25" s="82" t="s">
        <v>47</v>
      </c>
      <c r="D25" s="75" t="s">
        <v>569</v>
      </c>
      <c r="E25" s="76" t="s">
        <v>570</v>
      </c>
      <c r="F25" s="4"/>
      <c r="G25" s="4"/>
      <c r="H25" s="4"/>
      <c r="I25" s="4"/>
      <c r="J25" s="4"/>
      <c r="K25" s="3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13" s="1" customFormat="1" ht="14.25" customHeight="1" x14ac:dyDescent="0.5">
      <c r="A26" s="26">
        <v>22</v>
      </c>
      <c r="B26" s="74" t="s">
        <v>571</v>
      </c>
      <c r="C26" s="82" t="s">
        <v>47</v>
      </c>
      <c r="D26" s="75" t="s">
        <v>185</v>
      </c>
      <c r="E26" s="76" t="s">
        <v>572</v>
      </c>
      <c r="F26" s="4"/>
      <c r="G26" s="4"/>
      <c r="H26" s="4"/>
      <c r="I26" s="4"/>
      <c r="J26" s="4"/>
      <c r="K26" s="3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1" customFormat="1" ht="14.25" customHeight="1" x14ac:dyDescent="0.5">
      <c r="A27" s="26">
        <v>23</v>
      </c>
      <c r="B27" s="74" t="s">
        <v>573</v>
      </c>
      <c r="C27" s="82" t="s">
        <v>47</v>
      </c>
      <c r="D27" s="75" t="s">
        <v>574</v>
      </c>
      <c r="E27" s="76" t="s">
        <v>575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1" customFormat="1" ht="14.25" customHeight="1" x14ac:dyDescent="0.5">
      <c r="A28" s="26">
        <v>24</v>
      </c>
      <c r="B28" s="74" t="s">
        <v>576</v>
      </c>
      <c r="C28" s="82" t="s">
        <v>47</v>
      </c>
      <c r="D28" s="75" t="s">
        <v>577</v>
      </c>
      <c r="E28" s="76" t="s">
        <v>578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1" customFormat="1" ht="14.25" customHeight="1" x14ac:dyDescent="0.5">
      <c r="A29" s="26">
        <v>25</v>
      </c>
      <c r="B29" s="74" t="s">
        <v>579</v>
      </c>
      <c r="C29" s="82" t="s">
        <v>47</v>
      </c>
      <c r="D29" s="75" t="s">
        <v>580</v>
      </c>
      <c r="E29" s="76" t="s">
        <v>63</v>
      </c>
      <c r="F29" s="4"/>
      <c r="G29" s="4"/>
      <c r="H29" s="4"/>
      <c r="I29" s="4"/>
      <c r="J29" s="4"/>
      <c r="K29" s="3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1" customFormat="1" ht="14.25" customHeight="1" x14ac:dyDescent="0.5">
      <c r="A30" s="26">
        <v>26</v>
      </c>
      <c r="B30" s="74" t="s">
        <v>581</v>
      </c>
      <c r="C30" s="82" t="s">
        <v>47</v>
      </c>
      <c r="D30" s="75" t="s">
        <v>582</v>
      </c>
      <c r="E30" s="76" t="s">
        <v>583</v>
      </c>
      <c r="F30" s="4"/>
      <c r="G30" s="4"/>
      <c r="H30" s="4"/>
      <c r="I30" s="4"/>
      <c r="J30" s="4"/>
      <c r="K30" s="3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1" customFormat="1" ht="14.25" customHeight="1" x14ac:dyDescent="0.5">
      <c r="A31" s="26">
        <v>27</v>
      </c>
      <c r="B31" s="74" t="s">
        <v>584</v>
      </c>
      <c r="C31" s="82" t="s">
        <v>47</v>
      </c>
      <c r="D31" s="75" t="s">
        <v>585</v>
      </c>
      <c r="E31" s="128" t="s">
        <v>331</v>
      </c>
      <c r="F31" s="4"/>
      <c r="G31" s="4"/>
      <c r="H31" s="4"/>
      <c r="I31" s="4"/>
      <c r="J31" s="4"/>
      <c r="K31" s="3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1" customFormat="1" ht="14.25" customHeight="1" x14ac:dyDescent="0.5">
      <c r="A32" s="26">
        <v>28</v>
      </c>
      <c r="B32" s="74" t="s">
        <v>587</v>
      </c>
      <c r="C32" s="75" t="s">
        <v>47</v>
      </c>
      <c r="D32" s="75" t="s">
        <v>588</v>
      </c>
      <c r="E32" s="76" t="s">
        <v>589</v>
      </c>
      <c r="F32" s="4"/>
      <c r="G32" s="4"/>
      <c r="H32" s="4"/>
      <c r="I32" s="4"/>
      <c r="J32" s="4"/>
      <c r="K32" s="3">
        <f t="shared" si="0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24" s="1" customFormat="1" ht="14.25" customHeight="1" x14ac:dyDescent="0.5">
      <c r="A33" s="26">
        <v>29</v>
      </c>
      <c r="B33" s="74" t="s">
        <v>590</v>
      </c>
      <c r="C33" s="75" t="s">
        <v>47</v>
      </c>
      <c r="D33" s="75" t="s">
        <v>591</v>
      </c>
      <c r="E33" s="76" t="s">
        <v>592</v>
      </c>
      <c r="F33" s="4"/>
      <c r="G33" s="4"/>
      <c r="H33" s="4"/>
      <c r="I33" s="4"/>
      <c r="J33" s="4"/>
      <c r="K33" s="3">
        <f t="shared" si="0"/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24" s="1" customFormat="1" ht="14.25" customHeight="1" x14ac:dyDescent="0.5">
      <c r="A34" s="26">
        <v>30</v>
      </c>
      <c r="B34" s="74" t="s">
        <v>593</v>
      </c>
      <c r="C34" s="75" t="s">
        <v>47</v>
      </c>
      <c r="D34" s="75" t="s">
        <v>594</v>
      </c>
      <c r="E34" s="76" t="s">
        <v>595</v>
      </c>
      <c r="F34" s="4"/>
      <c r="G34" s="4"/>
      <c r="H34" s="4"/>
      <c r="I34" s="4"/>
      <c r="J34" s="4"/>
      <c r="K34" s="3">
        <f t="shared" si="0"/>
        <v>0</v>
      </c>
      <c r="L34" s="3" t="str">
        <f t="shared" si="1"/>
        <v>0</v>
      </c>
      <c r="M34" s="3" t="str">
        <f>IF(K34&lt;=3,"ไม่ผ่าน",IF(K34&lt;=7,"ผ่าน",IF(K34&lt;=11,"ดี",IF(K34&gt;=12,"ดีเยี่ยม"))))</f>
        <v>ไม่ผ่าน</v>
      </c>
      <c r="X34" s="1" t="s">
        <v>586</v>
      </c>
    </row>
    <row r="35" spans="1:24" s="1" customFormat="1" ht="14.25" customHeight="1" x14ac:dyDescent="0.5">
      <c r="A35" s="60"/>
      <c r="B35" s="61"/>
      <c r="C35" s="62"/>
      <c r="D35" s="63"/>
      <c r="E35" s="63"/>
      <c r="F35" s="153">
        <f>COUNTIF(L5:L34,3)</f>
        <v>0</v>
      </c>
      <c r="G35" s="153">
        <f>COUNTIF(L5:M34,2)</f>
        <v>0</v>
      </c>
      <c r="H35" s="153">
        <f>COUNTIF(L5:L34,1)</f>
        <v>0</v>
      </c>
      <c r="I35" s="153">
        <f>COUNTIF(L5:L34,0)</f>
        <v>30</v>
      </c>
      <c r="J35" s="49"/>
      <c r="K35" s="33"/>
      <c r="L35" s="33"/>
      <c r="M35" s="33"/>
    </row>
    <row r="36" spans="1:24" s="1" customFormat="1" ht="15.75" customHeight="1" x14ac:dyDescent="0.5">
      <c r="C36" s="1" t="s">
        <v>2</v>
      </c>
      <c r="F36" s="5"/>
      <c r="G36" s="5"/>
      <c r="H36" s="5"/>
      <c r="I36" s="5"/>
      <c r="J36" s="5"/>
    </row>
    <row r="37" spans="1:24" s="1" customFormat="1" ht="17.25" customHeight="1" x14ac:dyDescent="0.5">
      <c r="C37" s="1" t="s">
        <v>13</v>
      </c>
      <c r="F37" s="70">
        <f>(F35*100)/30</f>
        <v>0</v>
      </c>
      <c r="G37" s="33"/>
      <c r="H37" s="5"/>
      <c r="I37" s="5"/>
      <c r="J37" s="5"/>
      <c r="K37" s="5" t="s">
        <v>18</v>
      </c>
      <c r="M37" s="70">
        <f>(H35*100)/30</f>
        <v>0</v>
      </c>
    </row>
    <row r="38" spans="1:24" s="1" customFormat="1" ht="17.25" customHeight="1" x14ac:dyDescent="0.5">
      <c r="C38" s="1" t="s">
        <v>14</v>
      </c>
      <c r="F38" s="70">
        <f>(G35*100)/30</f>
        <v>0</v>
      </c>
      <c r="G38" s="33"/>
      <c r="H38" s="5"/>
      <c r="I38" s="5"/>
      <c r="J38" s="5"/>
      <c r="K38" s="5" t="s">
        <v>19</v>
      </c>
      <c r="M38" s="70">
        <f>(I35*100)/30</f>
        <v>100</v>
      </c>
    </row>
    <row r="39" spans="1:24" s="1" customFormat="1" ht="17.25" customHeight="1" x14ac:dyDescent="0.5">
      <c r="C39" s="1" t="s">
        <v>15</v>
      </c>
      <c r="F39" s="5"/>
      <c r="G39" s="5"/>
      <c r="H39" s="1" t="s">
        <v>20</v>
      </c>
      <c r="I39" s="5"/>
      <c r="J39" s="5"/>
    </row>
    <row r="40" spans="1:24" s="1" customFormat="1" ht="17.25" customHeight="1" x14ac:dyDescent="0.5">
      <c r="C40" s="1" t="s">
        <v>16</v>
      </c>
      <c r="F40" s="5"/>
      <c r="G40" s="5"/>
      <c r="H40" s="1" t="s">
        <v>22</v>
      </c>
      <c r="I40" s="5"/>
      <c r="J40" s="5"/>
    </row>
    <row r="41" spans="1:24" s="1" customFormat="1" ht="17.25" customHeight="1" x14ac:dyDescent="0.5">
      <c r="C41" s="1" t="s">
        <v>17</v>
      </c>
      <c r="F41" s="5"/>
      <c r="G41" s="5"/>
      <c r="H41" s="1" t="s">
        <v>21</v>
      </c>
      <c r="I41" s="5"/>
      <c r="J41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1" workbookViewId="0">
      <selection activeCell="D13" sqref="D13"/>
    </sheetView>
  </sheetViews>
  <sheetFormatPr defaultRowHeight="13.8" x14ac:dyDescent="0.25"/>
  <cols>
    <col min="1" max="1" width="4.19921875" customWidth="1"/>
    <col min="2" max="2" width="8.19921875" customWidth="1"/>
    <col min="3" max="3" width="5.69921875" customWidth="1"/>
    <col min="4" max="4" width="9.09765625" customWidth="1"/>
    <col min="5" max="5" width="10.3984375" customWidth="1"/>
    <col min="6" max="10" width="2.8984375" customWidth="1"/>
    <col min="11" max="11" width="6.09765625" customWidth="1"/>
    <col min="12" max="12" width="7" customWidth="1"/>
    <col min="13" max="13" width="8" customWidth="1"/>
  </cols>
  <sheetData>
    <row r="1" spans="1:13" s="1" customFormat="1" ht="21" x14ac:dyDescent="0.6">
      <c r="A1" s="2"/>
      <c r="B1" s="2"/>
      <c r="C1" s="2"/>
      <c r="D1" s="2"/>
      <c r="E1" s="170" t="s">
        <v>2</v>
      </c>
      <c r="F1" s="170"/>
      <c r="G1" s="170"/>
      <c r="H1" s="170"/>
      <c r="I1" s="170"/>
      <c r="J1" s="170"/>
      <c r="K1" s="170"/>
      <c r="L1" s="170"/>
      <c r="M1" s="170"/>
    </row>
    <row r="2" spans="1:13" s="1" customFormat="1" ht="29.25" customHeight="1" x14ac:dyDescent="0.6">
      <c r="A2" s="173" t="s">
        <v>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1" customHeight="1" x14ac:dyDescent="0.5">
      <c r="A3" s="171" t="s">
        <v>3</v>
      </c>
      <c r="B3" s="177" t="s">
        <v>4</v>
      </c>
      <c r="C3" s="162" t="s">
        <v>5</v>
      </c>
      <c r="D3" s="163"/>
      <c r="E3" s="164"/>
      <c r="F3" s="172" t="s">
        <v>1</v>
      </c>
      <c r="G3" s="172"/>
      <c r="H3" s="172"/>
      <c r="I3" s="172"/>
      <c r="J3" s="172"/>
      <c r="K3" s="168" t="s">
        <v>0</v>
      </c>
      <c r="L3" s="174" t="s">
        <v>11</v>
      </c>
      <c r="M3" s="174" t="s">
        <v>12</v>
      </c>
    </row>
    <row r="4" spans="1:13" s="1" customFormat="1" ht="58.5" customHeight="1" x14ac:dyDescent="0.5">
      <c r="A4" s="171"/>
      <c r="B4" s="178"/>
      <c r="C4" s="165"/>
      <c r="D4" s="166"/>
      <c r="E4" s="16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69"/>
      <c r="L4" s="175"/>
      <c r="M4" s="176"/>
    </row>
    <row r="5" spans="1:13" s="1" customFormat="1" ht="15" customHeight="1" x14ac:dyDescent="0.5">
      <c r="A5" s="26">
        <v>1</v>
      </c>
      <c r="B5" s="129">
        <v>13810</v>
      </c>
      <c r="C5" s="83" t="s">
        <v>33</v>
      </c>
      <c r="D5" s="83" t="s">
        <v>596</v>
      </c>
      <c r="E5" s="84" t="s">
        <v>597</v>
      </c>
      <c r="F5" s="4"/>
      <c r="G5" s="4"/>
      <c r="H5" s="4"/>
      <c r="I5" s="4"/>
      <c r="J5" s="4"/>
      <c r="K5" s="3">
        <f t="shared" ref="K5:K23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5">
      <c r="A6" s="26">
        <v>2</v>
      </c>
      <c r="B6" s="129">
        <v>14033</v>
      </c>
      <c r="C6" s="83" t="s">
        <v>33</v>
      </c>
      <c r="D6" s="83" t="s">
        <v>598</v>
      </c>
      <c r="E6" s="84" t="s">
        <v>599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0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26">
        <v>3</v>
      </c>
      <c r="B7" s="129">
        <v>14070</v>
      </c>
      <c r="C7" s="75" t="s">
        <v>33</v>
      </c>
      <c r="D7" s="75" t="s">
        <v>600</v>
      </c>
      <c r="E7" s="76" t="s">
        <v>601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5">
      <c r="A8" s="26">
        <v>4</v>
      </c>
      <c r="B8" s="129" t="s">
        <v>602</v>
      </c>
      <c r="C8" s="75" t="s">
        <v>33</v>
      </c>
      <c r="D8" s="75" t="s">
        <v>603</v>
      </c>
      <c r="E8" s="76" t="s">
        <v>424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5">
      <c r="A9" s="26">
        <v>5</v>
      </c>
      <c r="B9" s="130" t="s">
        <v>604</v>
      </c>
      <c r="C9" s="122" t="s">
        <v>33</v>
      </c>
      <c r="D9" s="83" t="s">
        <v>605</v>
      </c>
      <c r="E9" s="84" t="s">
        <v>606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5">
      <c r="A10" s="26">
        <v>6</v>
      </c>
      <c r="B10" s="129" t="s">
        <v>607</v>
      </c>
      <c r="C10" s="75" t="s">
        <v>33</v>
      </c>
      <c r="D10" s="75" t="s">
        <v>209</v>
      </c>
      <c r="E10" s="76" t="s">
        <v>608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5">
      <c r="A11" s="26">
        <v>7</v>
      </c>
      <c r="B11" s="129">
        <v>13842</v>
      </c>
      <c r="C11" s="75" t="s">
        <v>47</v>
      </c>
      <c r="D11" s="75" t="s">
        <v>609</v>
      </c>
      <c r="E11" s="76" t="s">
        <v>610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5">
      <c r="A12" s="26">
        <v>8</v>
      </c>
      <c r="B12" s="129">
        <v>13866</v>
      </c>
      <c r="C12" s="75" t="s">
        <v>47</v>
      </c>
      <c r="D12" s="75" t="s">
        <v>564</v>
      </c>
      <c r="E12" s="76" t="s">
        <v>611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5">
      <c r="A13" s="29">
        <v>9</v>
      </c>
      <c r="B13" s="129">
        <v>13903</v>
      </c>
      <c r="C13" s="75" t="s">
        <v>47</v>
      </c>
      <c r="D13" s="75" t="s">
        <v>612</v>
      </c>
      <c r="E13" s="76" t="s">
        <v>613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5">
      <c r="A14" s="26">
        <v>10</v>
      </c>
      <c r="B14" s="129">
        <v>13904</v>
      </c>
      <c r="C14" s="75" t="s">
        <v>47</v>
      </c>
      <c r="D14" s="75" t="s">
        <v>614</v>
      </c>
      <c r="E14" s="76" t="s">
        <v>615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5">
      <c r="A15" s="26">
        <v>11</v>
      </c>
      <c r="B15" s="129">
        <v>13907</v>
      </c>
      <c r="C15" s="75" t="s">
        <v>47</v>
      </c>
      <c r="D15" s="75" t="s">
        <v>616</v>
      </c>
      <c r="E15" s="76" t="s">
        <v>617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ref="M15:M23" si="3">IF(K15&lt;=3,"ไม่ผ่าน",IF(K15&lt;=7,"ผ่าน",IF(K15&lt;=11,"ดี",IF(K15&gt;=12,"ดีเยี่ยม"))))</f>
        <v>ไม่ผ่าน</v>
      </c>
    </row>
    <row r="16" spans="1:13" s="1" customFormat="1" ht="15" customHeight="1" x14ac:dyDescent="0.5">
      <c r="A16" s="26">
        <v>12</v>
      </c>
      <c r="B16" s="129">
        <v>14080</v>
      </c>
      <c r="C16" s="82" t="s">
        <v>47</v>
      </c>
      <c r="D16" s="75" t="s">
        <v>618</v>
      </c>
      <c r="E16" s="76" t="s">
        <v>619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5" customHeight="1" x14ac:dyDescent="0.5">
      <c r="A17" s="26">
        <v>13</v>
      </c>
      <c r="B17" s="129">
        <v>14083</v>
      </c>
      <c r="C17" s="82" t="s">
        <v>47</v>
      </c>
      <c r="D17" s="75" t="s">
        <v>620</v>
      </c>
      <c r="E17" s="76" t="s">
        <v>621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23" customFormat="1" ht="15" customHeight="1" x14ac:dyDescent="0.5">
      <c r="A18" s="26">
        <v>14</v>
      </c>
      <c r="B18" s="129">
        <v>14121</v>
      </c>
      <c r="C18" s="82" t="s">
        <v>47</v>
      </c>
      <c r="D18" s="75" t="s">
        <v>622</v>
      </c>
      <c r="E18" s="76" t="s">
        <v>623</v>
      </c>
      <c r="F18" s="24"/>
      <c r="G18" s="24"/>
      <c r="H18" s="24"/>
      <c r="I18" s="24"/>
      <c r="J18" s="24"/>
      <c r="K18" s="3">
        <f>SUM(F18,G18,H18,I18,J18)</f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 x14ac:dyDescent="0.5">
      <c r="A19" s="26">
        <v>15</v>
      </c>
      <c r="B19" s="129">
        <v>14122</v>
      </c>
      <c r="C19" s="82" t="s">
        <v>47</v>
      </c>
      <c r="D19" s="75" t="s">
        <v>624</v>
      </c>
      <c r="E19" s="76" t="s">
        <v>625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 x14ac:dyDescent="0.5">
      <c r="A20" s="26">
        <v>16</v>
      </c>
      <c r="B20" s="129">
        <v>14124</v>
      </c>
      <c r="C20" s="83" t="s">
        <v>47</v>
      </c>
      <c r="D20" s="83" t="s">
        <v>626</v>
      </c>
      <c r="E20" s="84" t="s">
        <v>627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 x14ac:dyDescent="0.5">
      <c r="A21" s="26">
        <v>17</v>
      </c>
      <c r="B21" s="129">
        <v>14126</v>
      </c>
      <c r="C21" s="86" t="s">
        <v>47</v>
      </c>
      <c r="D21" s="86" t="s">
        <v>628</v>
      </c>
      <c r="E21" s="131" t="s">
        <v>629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 x14ac:dyDescent="0.5">
      <c r="A22" s="26">
        <v>18</v>
      </c>
      <c r="B22" s="129">
        <v>14128</v>
      </c>
      <c r="C22" s="83" t="s">
        <v>47</v>
      </c>
      <c r="D22" s="83" t="s">
        <v>630</v>
      </c>
      <c r="E22" s="84" t="s">
        <v>631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 x14ac:dyDescent="0.5">
      <c r="A23" s="26">
        <v>19</v>
      </c>
      <c r="B23" s="129">
        <v>14129</v>
      </c>
      <c r="C23" s="83" t="s">
        <v>47</v>
      </c>
      <c r="D23" s="83" t="s">
        <v>632</v>
      </c>
      <c r="E23" s="84" t="s">
        <v>293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 x14ac:dyDescent="0.5">
      <c r="A24" s="31">
        <v>20</v>
      </c>
      <c r="B24" s="132">
        <v>14133</v>
      </c>
      <c r="C24" s="83" t="s">
        <v>47</v>
      </c>
      <c r="D24" s="83" t="s">
        <v>633</v>
      </c>
      <c r="E24" s="84" t="s">
        <v>634</v>
      </c>
      <c r="F24" s="24"/>
      <c r="G24" s="24"/>
      <c r="H24" s="24"/>
      <c r="I24" s="24"/>
      <c r="J24" s="24"/>
      <c r="K24" s="3">
        <f t="shared" ref="K24:K30" si="4">SUM(F24,G24,H24,I24,J24)</f>
        <v>0</v>
      </c>
      <c r="L24" s="3" t="str">
        <f>IF(K24&lt;=3,"0",IF(K24&lt;=7,"1",IF(K24&lt;=11,"2",IF(K24&gt;=12,"3"))))</f>
        <v>0</v>
      </c>
      <c r="M24" s="3" t="str">
        <f t="shared" ref="M24:M30" si="5">IF(K24&lt;=3,"ไม่ผ่าน",IF(K24&lt;=7,"ผ่าน",IF(K24&lt;=11,"ดี",IF(K24&gt;=12,"ดีเยี่ยม"))))</f>
        <v>ไม่ผ่าน</v>
      </c>
    </row>
    <row r="25" spans="1:13" s="1" customFormat="1" ht="15" customHeight="1" x14ac:dyDescent="0.5">
      <c r="A25" s="26">
        <v>21</v>
      </c>
      <c r="B25" s="132">
        <v>14138</v>
      </c>
      <c r="C25" s="80" t="s">
        <v>47</v>
      </c>
      <c r="D25" s="80" t="s">
        <v>635</v>
      </c>
      <c r="E25" s="81" t="s">
        <v>636</v>
      </c>
      <c r="F25" s="4"/>
      <c r="G25" s="4"/>
      <c r="H25" s="4"/>
      <c r="I25" s="4"/>
      <c r="J25" s="4"/>
      <c r="K25" s="3">
        <f t="shared" si="4"/>
        <v>0</v>
      </c>
      <c r="L25" s="3" t="str">
        <f>IF(K25&lt;=3,"0",IF(K25&lt;=7,"1",IF(K25&lt;=11,"2",IF(K25&gt;=12,"3"))))</f>
        <v>0</v>
      </c>
      <c r="M25" s="3" t="str">
        <f t="shared" si="5"/>
        <v>ไม่ผ่าน</v>
      </c>
    </row>
    <row r="26" spans="1:13" s="1" customFormat="1" ht="15" customHeight="1" x14ac:dyDescent="0.5">
      <c r="A26" s="26">
        <v>22</v>
      </c>
      <c r="B26" s="132">
        <v>14140</v>
      </c>
      <c r="C26" s="75" t="s">
        <v>47</v>
      </c>
      <c r="D26" s="75" t="s">
        <v>637</v>
      </c>
      <c r="E26" s="76" t="s">
        <v>638</v>
      </c>
      <c r="F26" s="4"/>
      <c r="G26" s="4"/>
      <c r="H26" s="4"/>
      <c r="I26" s="4"/>
      <c r="J26" s="4"/>
      <c r="K26" s="3">
        <f t="shared" si="4"/>
        <v>0</v>
      </c>
      <c r="L26" s="3" t="str">
        <f>IF(K26&lt;=3,"0",IF(K26&lt;=7,"1",IF(K26&lt;=11,"2",IF(K26&gt;=12,"3"))))</f>
        <v>0</v>
      </c>
      <c r="M26" s="3" t="str">
        <f t="shared" si="5"/>
        <v>ไม่ผ่าน</v>
      </c>
    </row>
    <row r="27" spans="1:13" s="1" customFormat="1" ht="15" customHeight="1" x14ac:dyDescent="0.5">
      <c r="A27" s="26">
        <v>23</v>
      </c>
      <c r="B27" s="132">
        <v>14141</v>
      </c>
      <c r="C27" s="75" t="s">
        <v>47</v>
      </c>
      <c r="D27" s="75" t="s">
        <v>74</v>
      </c>
      <c r="E27" s="76" t="s">
        <v>639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1"/>
        <v>0</v>
      </c>
      <c r="M27" s="3" t="str">
        <f t="shared" si="5"/>
        <v>ไม่ผ่าน</v>
      </c>
    </row>
    <row r="28" spans="1:13" s="1" customFormat="1" ht="15" customHeight="1" x14ac:dyDescent="0.5">
      <c r="A28" s="26">
        <v>24</v>
      </c>
      <c r="B28" s="132">
        <v>14149</v>
      </c>
      <c r="C28" s="75" t="s">
        <v>47</v>
      </c>
      <c r="D28" s="75" t="s">
        <v>640</v>
      </c>
      <c r="E28" s="76" t="s">
        <v>641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1"/>
        <v>0</v>
      </c>
      <c r="M28" s="3" t="str">
        <f t="shared" si="5"/>
        <v>ไม่ผ่าน</v>
      </c>
    </row>
    <row r="29" spans="1:13" s="1" customFormat="1" ht="15" customHeight="1" x14ac:dyDescent="0.5">
      <c r="A29" s="26">
        <v>25</v>
      </c>
      <c r="B29" s="133">
        <v>14862</v>
      </c>
      <c r="C29" s="77" t="s">
        <v>47</v>
      </c>
      <c r="D29" s="77" t="s">
        <v>642</v>
      </c>
      <c r="E29" s="78" t="s">
        <v>643</v>
      </c>
      <c r="F29" s="4"/>
      <c r="G29" s="4"/>
      <c r="H29" s="4"/>
      <c r="I29" s="4"/>
      <c r="J29" s="4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23" customFormat="1" ht="15" customHeight="1" x14ac:dyDescent="0.5">
      <c r="A30" s="26">
        <v>26</v>
      </c>
      <c r="B30" s="134" t="s">
        <v>644</v>
      </c>
      <c r="C30" s="108" t="s">
        <v>47</v>
      </c>
      <c r="D30" s="108" t="s">
        <v>645</v>
      </c>
      <c r="E30" s="114" t="s">
        <v>646</v>
      </c>
      <c r="F30" s="24"/>
      <c r="G30" s="24"/>
      <c r="H30" s="24"/>
      <c r="I30" s="24"/>
      <c r="J30" s="24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20.25" customHeight="1" x14ac:dyDescent="0.5">
      <c r="A31" s="60"/>
      <c r="B31" s="64"/>
      <c r="C31" s="28"/>
      <c r="D31" s="28"/>
      <c r="E31" s="28"/>
      <c r="F31" s="153">
        <f>COUNTIF(L5:L30,3)</f>
        <v>0</v>
      </c>
      <c r="G31" s="153">
        <f>COUNTIF(L5:L30,2)</f>
        <v>0</v>
      </c>
      <c r="H31" s="153">
        <f>COUNTIF(L5:L30,1)</f>
        <v>0</v>
      </c>
      <c r="I31" s="153">
        <f>COUNTIF(L5:L30,0)</f>
        <v>26</v>
      </c>
      <c r="J31" s="49"/>
      <c r="K31" s="33"/>
      <c r="L31" s="33"/>
      <c r="M31" s="33"/>
    </row>
    <row r="32" spans="1:13" s="34" customFormat="1" ht="15" customHeight="1" x14ac:dyDescent="0.25">
      <c r="C32" s="34" t="s">
        <v>2</v>
      </c>
      <c r="F32" s="37"/>
      <c r="G32" s="37"/>
      <c r="H32" s="37"/>
      <c r="I32" s="37"/>
      <c r="J32" s="37"/>
    </row>
    <row r="33" spans="3:13" s="34" customFormat="1" ht="15" customHeight="1" x14ac:dyDescent="0.25">
      <c r="C33" s="34" t="s">
        <v>13</v>
      </c>
      <c r="F33" s="37"/>
      <c r="G33" s="70">
        <f>(F31*100)/26</f>
        <v>0</v>
      </c>
      <c r="H33" s="37"/>
      <c r="I33" s="37"/>
      <c r="J33" s="37" t="s">
        <v>18</v>
      </c>
      <c r="K33" s="37"/>
      <c r="M33" s="70">
        <f>(H31*100)/26</f>
        <v>0</v>
      </c>
    </row>
    <row r="34" spans="3:13" s="34" customFormat="1" ht="15" customHeight="1" x14ac:dyDescent="0.25">
      <c r="C34" s="34" t="s">
        <v>14</v>
      </c>
      <c r="F34" s="37"/>
      <c r="G34" s="70">
        <f>(G31*100)/26</f>
        <v>0</v>
      </c>
      <c r="H34" s="37"/>
      <c r="I34" s="37"/>
      <c r="J34" s="37" t="s">
        <v>19</v>
      </c>
      <c r="K34" s="37"/>
      <c r="M34" s="70">
        <f>(I31*100)/26</f>
        <v>100</v>
      </c>
    </row>
    <row r="35" spans="3:13" s="34" customFormat="1" ht="15" customHeight="1" x14ac:dyDescent="0.25">
      <c r="C35" s="34" t="s">
        <v>15</v>
      </c>
      <c r="F35" s="37"/>
      <c r="G35" s="37"/>
      <c r="H35" s="37"/>
      <c r="I35" s="34" t="s">
        <v>20</v>
      </c>
      <c r="J35" s="37"/>
    </row>
    <row r="36" spans="3:13" s="34" customFormat="1" ht="15" customHeight="1" x14ac:dyDescent="0.25">
      <c r="C36" s="34" t="s">
        <v>16</v>
      </c>
      <c r="F36" s="37"/>
      <c r="G36" s="37"/>
      <c r="H36" s="37"/>
      <c r="I36" s="34" t="s">
        <v>22</v>
      </c>
      <c r="J36" s="37"/>
    </row>
    <row r="37" spans="3:13" s="34" customFormat="1" ht="15" customHeight="1" x14ac:dyDescent="0.25">
      <c r="C37" s="34" t="s">
        <v>17</v>
      </c>
      <c r="F37" s="37"/>
      <c r="G37" s="37"/>
      <c r="H37" s="37"/>
      <c r="I37" s="34" t="s">
        <v>21</v>
      </c>
      <c r="J37" s="37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401</vt:lpstr>
      <vt:lpstr>402</vt:lpstr>
      <vt:lpstr>403</vt:lpstr>
      <vt:lpstr>404</vt:lpstr>
      <vt:lpstr>405</vt:lpstr>
      <vt:lpstr>406</vt:lpstr>
      <vt:lpstr>407</vt:lpstr>
      <vt:lpstr>408</vt:lpstr>
      <vt:lpstr>409</vt:lpstr>
      <vt:lpstr>410</vt:lpstr>
      <vt:lpstr>411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2019-09-19T03:58:45Z</dcterms:modified>
</cp:coreProperties>
</file>