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420"/>
  </bookViews>
  <sheets>
    <sheet name="301" sheetId="4" r:id="rId1"/>
    <sheet name="302" sheetId="5" r:id="rId2"/>
    <sheet name="303" sheetId="6" r:id="rId3"/>
    <sheet name="304" sheetId="7" r:id="rId4"/>
    <sheet name="305" sheetId="8" r:id="rId5"/>
    <sheet name="306" sheetId="9" r:id="rId6"/>
    <sheet name="307" sheetId="10" r:id="rId7"/>
    <sheet name="308" sheetId="11" r:id="rId8"/>
    <sheet name="309" sheetId="12" r:id="rId9"/>
    <sheet name="310" sheetId="13" r:id="rId10"/>
    <sheet name="311" sheetId="14" r:id="rId11"/>
  </sheets>
  <calcPr calcId="152511"/>
</workbook>
</file>

<file path=xl/calcChain.xml><?xml version="1.0" encoding="utf-8"?>
<calcChain xmlns="http://schemas.openxmlformats.org/spreadsheetml/2006/main">
  <c r="K44" i="12" l="1"/>
  <c r="L44" i="12"/>
  <c r="M44" i="12"/>
  <c r="K45" i="12"/>
  <c r="L45" i="12"/>
  <c r="M45" i="12"/>
  <c r="K43" i="14"/>
  <c r="K42" i="14"/>
  <c r="E43" i="14"/>
  <c r="E42" i="14"/>
  <c r="M44" i="13"/>
  <c r="M43" i="13"/>
  <c r="G44" i="13"/>
  <c r="G43" i="13"/>
  <c r="K32" i="13"/>
  <c r="L32" i="13"/>
  <c r="M32" i="13"/>
  <c r="K33" i="13"/>
  <c r="L33" i="13"/>
  <c r="M33" i="13"/>
  <c r="K34" i="13"/>
  <c r="L34" i="13"/>
  <c r="M34" i="13"/>
  <c r="K35" i="13"/>
  <c r="L35" i="13"/>
  <c r="K36" i="13"/>
  <c r="L36" i="13"/>
  <c r="M36" i="13"/>
  <c r="K37" i="13"/>
  <c r="L37" i="13"/>
  <c r="M49" i="11"/>
  <c r="M48" i="11"/>
  <c r="G49" i="11"/>
  <c r="G48" i="11"/>
  <c r="K41" i="11"/>
  <c r="L41" i="11"/>
  <c r="M41" i="11"/>
  <c r="K42" i="11"/>
  <c r="L42" i="11"/>
  <c r="K43" i="11"/>
  <c r="L43" i="11"/>
  <c r="M43" i="11"/>
  <c r="K44" i="11"/>
  <c r="L44" i="11"/>
  <c r="M44" i="11"/>
  <c r="K45" i="11"/>
  <c r="L45" i="11"/>
  <c r="M45" i="11"/>
  <c r="M36" i="9"/>
  <c r="M35" i="9"/>
  <c r="G36" i="9"/>
  <c r="G35" i="9"/>
  <c r="M31" i="10"/>
  <c r="M30" i="10"/>
  <c r="F30" i="10"/>
  <c r="F31" i="10"/>
  <c r="I34" i="9"/>
  <c r="H34" i="9"/>
  <c r="G34" i="9"/>
  <c r="F34" i="9"/>
  <c r="K5" i="9"/>
  <c r="M5" i="9"/>
  <c r="K12" i="9"/>
  <c r="L12" i="9"/>
  <c r="M12" i="9"/>
  <c r="K13" i="9"/>
  <c r="L13" i="9"/>
  <c r="M13" i="9"/>
  <c r="K14" i="9"/>
  <c r="L14" i="9"/>
  <c r="M14" i="9"/>
  <c r="K15" i="9"/>
  <c r="L15" i="9"/>
  <c r="M15" i="9"/>
  <c r="K16" i="9"/>
  <c r="L16" i="9"/>
  <c r="M16" i="9"/>
  <c r="K29" i="9"/>
  <c r="L29" i="9"/>
  <c r="M29" i="9"/>
  <c r="K30" i="9"/>
  <c r="L30" i="9"/>
  <c r="M30" i="9"/>
  <c r="K31" i="9"/>
  <c r="L31" i="9"/>
  <c r="M31" i="9"/>
  <c r="K32" i="9"/>
  <c r="L32" i="9"/>
  <c r="M32" i="9"/>
  <c r="M41" i="8"/>
  <c r="M40" i="8"/>
  <c r="G41" i="8"/>
  <c r="G40" i="8"/>
  <c r="I39" i="8"/>
  <c r="H39" i="8"/>
  <c r="F39" i="8"/>
  <c r="G39" i="8"/>
  <c r="K24" i="8"/>
  <c r="L24" i="8"/>
  <c r="M24" i="8"/>
  <c r="K25" i="8"/>
  <c r="L25" i="8"/>
  <c r="M25" i="8"/>
  <c r="K26" i="8"/>
  <c r="L26" i="8"/>
  <c r="M26" i="8"/>
  <c r="K27" i="8"/>
  <c r="L27" i="8"/>
  <c r="M27" i="8"/>
  <c r="K28" i="8"/>
  <c r="L28" i="8"/>
  <c r="M28" i="8"/>
  <c r="K29" i="8"/>
  <c r="L29" i="8"/>
  <c r="M29" i="8"/>
  <c r="K30" i="8"/>
  <c r="L30" i="8"/>
  <c r="M30" i="8"/>
  <c r="K31" i="8"/>
  <c r="L31" i="8"/>
  <c r="M31" i="8"/>
  <c r="K32" i="8"/>
  <c r="L32" i="8"/>
  <c r="M32" i="8"/>
  <c r="K33" i="8"/>
  <c r="L33" i="8"/>
  <c r="M33" i="8"/>
  <c r="M29" i="7"/>
  <c r="M28" i="7"/>
  <c r="G29" i="7"/>
  <c r="G28" i="7"/>
  <c r="M41" i="6"/>
  <c r="M40" i="6"/>
  <c r="G41" i="6"/>
  <c r="G40" i="6"/>
  <c r="M42" i="5"/>
  <c r="M41" i="5"/>
  <c r="F42" i="5"/>
  <c r="F41" i="5"/>
  <c r="M36" i="4"/>
  <c r="M35" i="4"/>
  <c r="G36" i="4"/>
  <c r="G35" i="4"/>
  <c r="I34" i="4"/>
  <c r="H34" i="4"/>
  <c r="G34" i="4"/>
  <c r="F34" i="4"/>
  <c r="M28" i="13"/>
  <c r="M30" i="13"/>
  <c r="M38" i="13"/>
  <c r="M40" i="13"/>
  <c r="M14" i="13"/>
  <c r="M16" i="13"/>
  <c r="M18" i="13"/>
  <c r="M20" i="13"/>
  <c r="M22" i="13"/>
  <c r="M24" i="13"/>
  <c r="M26" i="13"/>
  <c r="M6" i="13"/>
  <c r="M8" i="13"/>
  <c r="M10" i="13"/>
  <c r="M12" i="13"/>
  <c r="L32" i="12"/>
  <c r="L34" i="12"/>
  <c r="L36" i="12"/>
  <c r="L38" i="12"/>
  <c r="L40" i="12"/>
  <c r="L42" i="12"/>
  <c r="L17" i="12"/>
  <c r="L19" i="12"/>
  <c r="L21" i="12"/>
  <c r="L23" i="12"/>
  <c r="L25" i="12"/>
  <c r="L28" i="12"/>
  <c r="L30" i="12"/>
  <c r="L7" i="12"/>
  <c r="L9" i="12"/>
  <c r="L11" i="12"/>
  <c r="L13" i="12"/>
  <c r="L15" i="12"/>
  <c r="L22" i="10"/>
  <c r="L24" i="10"/>
  <c r="L26" i="10"/>
  <c r="M25" i="9"/>
  <c r="M19" i="9"/>
  <c r="M23" i="9"/>
  <c r="M10" i="9"/>
  <c r="L6" i="8"/>
  <c r="M6" i="8"/>
  <c r="M36" i="6"/>
  <c r="M27" i="6"/>
  <c r="M31" i="6"/>
  <c r="M33" i="5"/>
  <c r="M36" i="5"/>
  <c r="M29" i="5"/>
  <c r="L16" i="4"/>
  <c r="L23" i="4"/>
  <c r="L7" i="4"/>
  <c r="L9" i="4"/>
  <c r="M13" i="4"/>
  <c r="K38" i="13"/>
  <c r="L38" i="13"/>
  <c r="K39" i="13"/>
  <c r="L39" i="13"/>
  <c r="K40" i="13"/>
  <c r="L40" i="13"/>
  <c r="K39" i="12"/>
  <c r="M39" i="12"/>
  <c r="K40" i="12"/>
  <c r="M40" i="12"/>
  <c r="K41" i="12"/>
  <c r="M41" i="12"/>
  <c r="K42" i="12"/>
  <c r="M42" i="12"/>
  <c r="K43" i="12"/>
  <c r="M43" i="12"/>
  <c r="K32" i="11"/>
  <c r="L32" i="11"/>
  <c r="K33" i="11"/>
  <c r="M33" i="11"/>
  <c r="K34" i="11"/>
  <c r="L34" i="11"/>
  <c r="K35" i="11"/>
  <c r="M35" i="11"/>
  <c r="K36" i="11"/>
  <c r="L36" i="11"/>
  <c r="K37" i="11"/>
  <c r="M37" i="11"/>
  <c r="K38" i="11"/>
  <c r="L38" i="11"/>
  <c r="K39" i="11"/>
  <c r="M39" i="11"/>
  <c r="L39" i="11"/>
  <c r="K40" i="11"/>
  <c r="L40" i="11"/>
  <c r="K22" i="10"/>
  <c r="M22" i="10"/>
  <c r="K23" i="10"/>
  <c r="M23" i="10"/>
  <c r="K24" i="10"/>
  <c r="M24" i="10"/>
  <c r="K25" i="10"/>
  <c r="M25" i="10"/>
  <c r="K26" i="10"/>
  <c r="M26" i="10"/>
  <c r="K27" i="10"/>
  <c r="L27" i="10"/>
  <c r="K36" i="8"/>
  <c r="L36" i="8"/>
  <c r="K18" i="7"/>
  <c r="M18" i="7"/>
  <c r="K7" i="7"/>
  <c r="L7" i="7"/>
  <c r="K13" i="7"/>
  <c r="M13" i="7"/>
  <c r="K35" i="6"/>
  <c r="L35" i="6"/>
  <c r="K36" i="6"/>
  <c r="L36" i="6"/>
  <c r="K37" i="6"/>
  <c r="L37" i="6"/>
  <c r="K38" i="6"/>
  <c r="M38" i="6"/>
  <c r="L38" i="6"/>
  <c r="K15" i="6"/>
  <c r="L15" i="6"/>
  <c r="K38" i="5"/>
  <c r="M38" i="5"/>
  <c r="K33" i="4"/>
  <c r="L33" i="4"/>
  <c r="K19" i="7"/>
  <c r="L19" i="7"/>
  <c r="K20" i="7"/>
  <c r="L20" i="7"/>
  <c r="K21" i="7"/>
  <c r="M21" i="7"/>
  <c r="K22" i="7"/>
  <c r="L22" i="7"/>
  <c r="K23" i="7"/>
  <c r="M23" i="7"/>
  <c r="K24" i="7"/>
  <c r="L24" i="7"/>
  <c r="K25" i="7"/>
  <c r="M25" i="7"/>
  <c r="K24" i="6"/>
  <c r="L24" i="6"/>
  <c r="K25" i="6"/>
  <c r="M25" i="6"/>
  <c r="L25" i="6"/>
  <c r="K26" i="6"/>
  <c r="L26" i="6"/>
  <c r="K27" i="6"/>
  <c r="L27" i="6"/>
  <c r="K28" i="6"/>
  <c r="L28" i="6"/>
  <c r="K29" i="6"/>
  <c r="M29" i="6"/>
  <c r="L29" i="6"/>
  <c r="K31" i="6"/>
  <c r="L31" i="6"/>
  <c r="K32" i="6"/>
  <c r="L32" i="6"/>
  <c r="K33" i="6"/>
  <c r="M33" i="6"/>
  <c r="L33" i="6"/>
  <c r="K34" i="6"/>
  <c r="L34" i="6"/>
  <c r="K27" i="4"/>
  <c r="L27" i="4"/>
  <c r="K28" i="4"/>
  <c r="M28" i="4"/>
  <c r="K29" i="4"/>
  <c r="L29" i="4"/>
  <c r="K30" i="4"/>
  <c r="M30" i="4"/>
  <c r="K31" i="4"/>
  <c r="L31" i="4"/>
  <c r="K32" i="4"/>
  <c r="M32" i="4"/>
  <c r="I39" i="14"/>
  <c r="J39" i="14"/>
  <c r="I35" i="14"/>
  <c r="J35" i="14"/>
  <c r="I31" i="14"/>
  <c r="J31" i="14"/>
  <c r="I27" i="14"/>
  <c r="J27" i="14"/>
  <c r="I28" i="14"/>
  <c r="J28" i="14"/>
  <c r="I29" i="14"/>
  <c r="J29" i="14"/>
  <c r="I30" i="14"/>
  <c r="J30" i="14"/>
  <c r="I32" i="14"/>
  <c r="J32" i="14"/>
  <c r="I33" i="14"/>
  <c r="J33" i="14"/>
  <c r="I34" i="14"/>
  <c r="J34" i="14"/>
  <c r="I36" i="14"/>
  <c r="J36" i="14"/>
  <c r="I37" i="14"/>
  <c r="J37" i="14"/>
  <c r="I38" i="14"/>
  <c r="J38" i="14"/>
  <c r="K27" i="13"/>
  <c r="L27" i="13"/>
  <c r="K28" i="13"/>
  <c r="L28" i="13"/>
  <c r="K29" i="13"/>
  <c r="L29" i="13"/>
  <c r="K30" i="13"/>
  <c r="L30" i="13"/>
  <c r="K31" i="13"/>
  <c r="L31" i="13"/>
  <c r="K38" i="12"/>
  <c r="M38" i="12"/>
  <c r="K27" i="12"/>
  <c r="M27" i="12"/>
  <c r="K28" i="12"/>
  <c r="M28" i="12"/>
  <c r="K29" i="12"/>
  <c r="M29" i="12"/>
  <c r="K30" i="12"/>
  <c r="M30" i="12"/>
  <c r="K31" i="12"/>
  <c r="M31" i="12"/>
  <c r="K32" i="12"/>
  <c r="M32" i="12"/>
  <c r="K33" i="12"/>
  <c r="M33" i="12"/>
  <c r="K34" i="12"/>
  <c r="M34" i="12"/>
  <c r="K35" i="12"/>
  <c r="M35" i="12"/>
  <c r="K36" i="12"/>
  <c r="M36" i="12"/>
  <c r="K37" i="12"/>
  <c r="M37" i="12"/>
  <c r="K27" i="11"/>
  <c r="L27" i="11"/>
  <c r="K28" i="11"/>
  <c r="L28" i="11"/>
  <c r="K29" i="11"/>
  <c r="M29" i="11"/>
  <c r="K30" i="11"/>
  <c r="L30" i="11"/>
  <c r="K31" i="11"/>
  <c r="L31" i="11"/>
  <c r="K27" i="9"/>
  <c r="L27" i="9"/>
  <c r="K28" i="9"/>
  <c r="M28" i="9"/>
  <c r="L28" i="9"/>
  <c r="K37" i="8"/>
  <c r="M37" i="8"/>
  <c r="K34" i="5"/>
  <c r="M34" i="5"/>
  <c r="L34" i="5"/>
  <c r="K35" i="5"/>
  <c r="L35" i="5"/>
  <c r="K36" i="5"/>
  <c r="L36" i="5"/>
  <c r="K37" i="5"/>
  <c r="L37" i="5"/>
  <c r="K27" i="5"/>
  <c r="M27" i="5"/>
  <c r="L27" i="5"/>
  <c r="K28" i="5"/>
  <c r="L28" i="5"/>
  <c r="K29" i="5"/>
  <c r="L29" i="5"/>
  <c r="K30" i="5"/>
  <c r="L30" i="5"/>
  <c r="K31" i="5"/>
  <c r="M31" i="5"/>
  <c r="L31" i="5"/>
  <c r="K32" i="5"/>
  <c r="L32" i="5"/>
  <c r="K33" i="5"/>
  <c r="L33" i="5"/>
  <c r="I26" i="14"/>
  <c r="J26" i="14"/>
  <c r="I25" i="14"/>
  <c r="J25" i="14"/>
  <c r="I24" i="14"/>
  <c r="J24" i="14"/>
  <c r="I23" i="14"/>
  <c r="J23" i="14"/>
  <c r="I22" i="14"/>
  <c r="J22" i="14"/>
  <c r="I21" i="14"/>
  <c r="J21" i="14"/>
  <c r="I20" i="14"/>
  <c r="J20" i="14"/>
  <c r="I19" i="14"/>
  <c r="J19" i="14"/>
  <c r="I18" i="14"/>
  <c r="J18" i="14"/>
  <c r="I17" i="14"/>
  <c r="J17" i="14"/>
  <c r="I16" i="14"/>
  <c r="J16" i="14"/>
  <c r="I15" i="14"/>
  <c r="J15" i="14"/>
  <c r="I14" i="14"/>
  <c r="J14" i="14"/>
  <c r="I13" i="14"/>
  <c r="J13" i="14"/>
  <c r="I12" i="14"/>
  <c r="J12" i="14"/>
  <c r="I11" i="14"/>
  <c r="J11" i="14"/>
  <c r="I10" i="14"/>
  <c r="J10" i="14"/>
  <c r="I9" i="14"/>
  <c r="J9" i="14"/>
  <c r="I8" i="14"/>
  <c r="J8" i="14"/>
  <c r="I7" i="14"/>
  <c r="J7" i="14"/>
  <c r="I6" i="14"/>
  <c r="J6" i="14"/>
  <c r="I5" i="14"/>
  <c r="K5" i="14"/>
  <c r="K26" i="13"/>
  <c r="L26" i="13"/>
  <c r="K25" i="13"/>
  <c r="L25" i="13"/>
  <c r="K24" i="13"/>
  <c r="L24" i="13"/>
  <c r="K23" i="13"/>
  <c r="L23" i="13"/>
  <c r="K22" i="13"/>
  <c r="L22" i="13"/>
  <c r="K21" i="13"/>
  <c r="L21" i="13"/>
  <c r="K20" i="13"/>
  <c r="L20" i="13"/>
  <c r="K19" i="13"/>
  <c r="L19" i="13"/>
  <c r="K18" i="13"/>
  <c r="L18" i="13"/>
  <c r="K17" i="13"/>
  <c r="L17" i="13"/>
  <c r="K16" i="13"/>
  <c r="L16" i="13"/>
  <c r="K15" i="13"/>
  <c r="L15" i="13"/>
  <c r="K14" i="13"/>
  <c r="L14" i="13"/>
  <c r="K13" i="13"/>
  <c r="L13" i="13"/>
  <c r="K12" i="13"/>
  <c r="L12" i="13"/>
  <c r="K11" i="13"/>
  <c r="L11" i="13"/>
  <c r="K10" i="13"/>
  <c r="L10" i="13"/>
  <c r="K9" i="13"/>
  <c r="L9" i="13"/>
  <c r="K8" i="13"/>
  <c r="L8" i="13"/>
  <c r="K7" i="13"/>
  <c r="L7" i="13"/>
  <c r="K6" i="13"/>
  <c r="L6" i="13"/>
  <c r="K5" i="13"/>
  <c r="M5" i="13"/>
  <c r="K26" i="12"/>
  <c r="M26" i="12"/>
  <c r="K25" i="12"/>
  <c r="M25" i="12"/>
  <c r="K24" i="12"/>
  <c r="M24" i="12"/>
  <c r="K23" i="12"/>
  <c r="M23" i="12"/>
  <c r="K22" i="12"/>
  <c r="M22" i="12"/>
  <c r="K21" i="12"/>
  <c r="M21" i="12"/>
  <c r="K20" i="12"/>
  <c r="M20" i="12"/>
  <c r="K19" i="12"/>
  <c r="M19" i="12"/>
  <c r="K18" i="12"/>
  <c r="M18" i="12"/>
  <c r="K17" i="12"/>
  <c r="M17" i="12"/>
  <c r="K16" i="12"/>
  <c r="M16" i="12"/>
  <c r="K15" i="12"/>
  <c r="M15" i="12"/>
  <c r="K14" i="12"/>
  <c r="M14" i="12"/>
  <c r="K13" i="12"/>
  <c r="M13" i="12"/>
  <c r="K12" i="12"/>
  <c r="M12" i="12"/>
  <c r="K11" i="12"/>
  <c r="M11" i="12"/>
  <c r="K10" i="12"/>
  <c r="M10" i="12"/>
  <c r="K9" i="12"/>
  <c r="M9" i="12"/>
  <c r="K8" i="12"/>
  <c r="M8" i="12"/>
  <c r="K7" i="12"/>
  <c r="M7" i="12"/>
  <c r="K6" i="12"/>
  <c r="M6" i="12"/>
  <c r="K5" i="12"/>
  <c r="M5" i="12"/>
  <c r="K26" i="11"/>
  <c r="M26" i="11"/>
  <c r="K25" i="11"/>
  <c r="L25" i="11"/>
  <c r="K24" i="11"/>
  <c r="L24" i="11"/>
  <c r="K23" i="11"/>
  <c r="L23" i="11"/>
  <c r="K22" i="11"/>
  <c r="M22" i="11"/>
  <c r="K21" i="11"/>
  <c r="L21" i="11"/>
  <c r="K20" i="11"/>
  <c r="L20" i="11"/>
  <c r="K19" i="11"/>
  <c r="L19" i="11"/>
  <c r="K18" i="11"/>
  <c r="M18" i="11"/>
  <c r="K17" i="11"/>
  <c r="L17" i="11"/>
  <c r="K16" i="11"/>
  <c r="L16" i="11"/>
  <c r="K15" i="11"/>
  <c r="L15" i="11"/>
  <c r="K14" i="11"/>
  <c r="M14" i="11"/>
  <c r="K13" i="11"/>
  <c r="L13" i="11"/>
  <c r="K12" i="11"/>
  <c r="L12" i="11"/>
  <c r="K11" i="11"/>
  <c r="L11" i="11"/>
  <c r="K10" i="11"/>
  <c r="M10" i="11"/>
  <c r="K9" i="11"/>
  <c r="L9" i="11"/>
  <c r="K8" i="11"/>
  <c r="L8" i="11"/>
  <c r="K7" i="11"/>
  <c r="L7" i="11"/>
  <c r="K6" i="11"/>
  <c r="M6" i="11"/>
  <c r="K5" i="11"/>
  <c r="M5" i="11"/>
  <c r="K21" i="10"/>
  <c r="M21" i="10"/>
  <c r="K20" i="10"/>
  <c r="M20" i="10"/>
  <c r="K19" i="10"/>
  <c r="M19" i="10"/>
  <c r="K17" i="10"/>
  <c r="M17" i="10"/>
  <c r="L17" i="10"/>
  <c r="K16" i="10"/>
  <c r="M16" i="10"/>
  <c r="K15" i="10"/>
  <c r="L15" i="10"/>
  <c r="K14" i="10"/>
  <c r="L14" i="10"/>
  <c r="K13" i="10"/>
  <c r="M13" i="10"/>
  <c r="K12" i="10"/>
  <c r="L12" i="10"/>
  <c r="K11" i="10"/>
  <c r="M11" i="10"/>
  <c r="K10" i="10"/>
  <c r="M10" i="10"/>
  <c r="K9" i="10"/>
  <c r="L9" i="10"/>
  <c r="K8" i="10"/>
  <c r="M8" i="10"/>
  <c r="K7" i="10"/>
  <c r="M7" i="10"/>
  <c r="K6" i="10"/>
  <c r="L6" i="10"/>
  <c r="K5" i="10"/>
  <c r="M5" i="10"/>
  <c r="K26" i="9"/>
  <c r="L26" i="9"/>
  <c r="K25" i="9"/>
  <c r="L25" i="9"/>
  <c r="K24" i="9"/>
  <c r="L24" i="9"/>
  <c r="K23" i="9"/>
  <c r="L23" i="9"/>
  <c r="K22" i="9"/>
  <c r="L22" i="9"/>
  <c r="K21" i="9"/>
  <c r="M21" i="9"/>
  <c r="L21" i="9"/>
  <c r="K20" i="9"/>
  <c r="L20" i="9"/>
  <c r="K19" i="9"/>
  <c r="L19" i="9"/>
  <c r="K18" i="9"/>
  <c r="L18" i="9"/>
  <c r="K17" i="9"/>
  <c r="M17" i="9"/>
  <c r="L17" i="9"/>
  <c r="K11" i="9"/>
  <c r="L11" i="9"/>
  <c r="K10" i="9"/>
  <c r="L10" i="9"/>
  <c r="K9" i="9"/>
  <c r="L9" i="9"/>
  <c r="K8" i="9"/>
  <c r="M8" i="9"/>
  <c r="L8" i="9"/>
  <c r="K7" i="9"/>
  <c r="L7" i="9"/>
  <c r="K6" i="9"/>
  <c r="L6" i="9"/>
  <c r="M6" i="9"/>
  <c r="K35" i="8"/>
  <c r="L35" i="8"/>
  <c r="K23" i="8"/>
  <c r="M23" i="8"/>
  <c r="K22" i="8"/>
  <c r="L22" i="8"/>
  <c r="K21" i="8"/>
  <c r="L21" i="8"/>
  <c r="K20" i="8"/>
  <c r="L20" i="8"/>
  <c r="K19" i="8"/>
  <c r="M19" i="8"/>
  <c r="K18" i="8"/>
  <c r="L18" i="8"/>
  <c r="K17" i="8"/>
  <c r="M17" i="8"/>
  <c r="K16" i="8"/>
  <c r="L16" i="8"/>
  <c r="K15" i="8"/>
  <c r="M15" i="8"/>
  <c r="K14" i="8"/>
  <c r="L14" i="8"/>
  <c r="K13" i="8"/>
  <c r="M13" i="8"/>
  <c r="K12" i="8"/>
  <c r="L12" i="8"/>
  <c r="K11" i="8"/>
  <c r="M11" i="8"/>
  <c r="K10" i="8"/>
  <c r="L10" i="8"/>
  <c r="K9" i="8"/>
  <c r="M9" i="8"/>
  <c r="K8" i="8"/>
  <c r="L8" i="8"/>
  <c r="K7" i="8"/>
  <c r="L7" i="8"/>
  <c r="K5" i="8"/>
  <c r="M5" i="8"/>
  <c r="K17" i="7"/>
  <c r="L17" i="7"/>
  <c r="K16" i="7"/>
  <c r="L16" i="7"/>
  <c r="K15" i="7"/>
  <c r="L15" i="7"/>
  <c r="K14" i="7"/>
  <c r="L14" i="7"/>
  <c r="K12" i="7"/>
  <c r="L12" i="7"/>
  <c r="K11" i="7"/>
  <c r="L11" i="7"/>
  <c r="K10" i="7"/>
  <c r="M10" i="7"/>
  <c r="K9" i="7"/>
  <c r="L9" i="7"/>
  <c r="K8" i="7"/>
  <c r="L8" i="7"/>
  <c r="K6" i="7"/>
  <c r="L6" i="7"/>
  <c r="K5" i="7"/>
  <c r="M5" i="7"/>
  <c r="K23" i="6"/>
  <c r="L23" i="6"/>
  <c r="K22" i="6"/>
  <c r="L22" i="6"/>
  <c r="K21" i="6"/>
  <c r="M21" i="6"/>
  <c r="K20" i="6"/>
  <c r="L20" i="6"/>
  <c r="K19" i="6"/>
  <c r="L19" i="6"/>
  <c r="K18" i="6"/>
  <c r="L18" i="6"/>
  <c r="K17" i="6"/>
  <c r="M17" i="6"/>
  <c r="K16" i="6"/>
  <c r="L16" i="6"/>
  <c r="K14" i="6"/>
  <c r="L14" i="6"/>
  <c r="K13" i="6"/>
  <c r="L13" i="6"/>
  <c r="K12" i="6"/>
  <c r="M12" i="6"/>
  <c r="K10" i="6"/>
  <c r="L10" i="6"/>
  <c r="K9" i="6"/>
  <c r="L9" i="6"/>
  <c r="K8" i="6"/>
  <c r="M8" i="6"/>
  <c r="K7" i="6"/>
  <c r="L7" i="6"/>
  <c r="K6" i="6"/>
  <c r="L6" i="6"/>
  <c r="K5" i="6"/>
  <c r="M5" i="6"/>
  <c r="K26" i="5"/>
  <c r="L26" i="5"/>
  <c r="K25" i="5"/>
  <c r="L25" i="5"/>
  <c r="K24" i="5"/>
  <c r="L24" i="5"/>
  <c r="K23" i="5"/>
  <c r="M23" i="5"/>
  <c r="K22" i="5"/>
  <c r="L22" i="5"/>
  <c r="K21" i="5"/>
  <c r="L21" i="5"/>
  <c r="K20" i="5"/>
  <c r="L20" i="5"/>
  <c r="K19" i="5"/>
  <c r="L19" i="5"/>
  <c r="K18" i="5"/>
  <c r="L18" i="5"/>
  <c r="K17" i="5"/>
  <c r="M17" i="5"/>
  <c r="K16" i="5"/>
  <c r="L16" i="5"/>
  <c r="K15" i="5"/>
  <c r="L15" i="5"/>
  <c r="K14" i="5"/>
  <c r="L14" i="5"/>
  <c r="K13" i="5"/>
  <c r="M13" i="5"/>
  <c r="K12" i="5"/>
  <c r="L12" i="5"/>
  <c r="K11" i="5"/>
  <c r="L11" i="5"/>
  <c r="K10" i="5"/>
  <c r="L10" i="5"/>
  <c r="K9" i="5"/>
  <c r="M9" i="5"/>
  <c r="K8" i="5"/>
  <c r="L8" i="5"/>
  <c r="K7" i="5"/>
  <c r="L7" i="5"/>
  <c r="K6" i="5"/>
  <c r="L6" i="5"/>
  <c r="K5" i="5"/>
  <c r="M5" i="5"/>
  <c r="K24" i="4"/>
  <c r="M24" i="4"/>
  <c r="K25" i="4"/>
  <c r="L25" i="4"/>
  <c r="M25" i="4"/>
  <c r="K26" i="4"/>
  <c r="M26" i="4"/>
  <c r="K7" i="4"/>
  <c r="M7" i="4"/>
  <c r="K11" i="4"/>
  <c r="M11" i="4"/>
  <c r="K15" i="4"/>
  <c r="L15" i="4"/>
  <c r="M15" i="4"/>
  <c r="K19" i="4"/>
  <c r="M19" i="4"/>
  <c r="K23" i="4"/>
  <c r="M23" i="4"/>
  <c r="K22" i="4"/>
  <c r="M22" i="4"/>
  <c r="K20" i="4"/>
  <c r="L20" i="4"/>
  <c r="M20" i="4"/>
  <c r="K18" i="4"/>
  <c r="M18" i="4"/>
  <c r="K16" i="4"/>
  <c r="M16" i="4"/>
  <c r="K14" i="4"/>
  <c r="M14" i="4"/>
  <c r="K12" i="4"/>
  <c r="L12" i="4"/>
  <c r="M12" i="4"/>
  <c r="K10" i="4"/>
  <c r="M10" i="4"/>
  <c r="K8" i="4"/>
  <c r="L8" i="4"/>
  <c r="M8" i="4"/>
  <c r="K6" i="4"/>
  <c r="M6" i="4"/>
  <c r="K9" i="4"/>
  <c r="M9" i="4"/>
  <c r="K21" i="4"/>
  <c r="M21" i="4"/>
  <c r="K13" i="4"/>
  <c r="L13" i="4"/>
  <c r="K17" i="4"/>
  <c r="M17" i="4"/>
  <c r="K5" i="4"/>
  <c r="M5" i="4"/>
  <c r="K6" i="14"/>
  <c r="L5" i="12"/>
  <c r="L5" i="11"/>
  <c r="M9" i="11"/>
  <c r="M30" i="11"/>
  <c r="M25" i="11"/>
  <c r="M17" i="11"/>
  <c r="M38" i="11"/>
  <c r="M32" i="11"/>
  <c r="M6" i="10"/>
  <c r="L20" i="10"/>
  <c r="L13" i="10"/>
  <c r="L5" i="10"/>
  <c r="L5" i="4"/>
  <c r="J5" i="14"/>
  <c r="M13" i="13"/>
  <c r="M11" i="13"/>
  <c r="M9" i="13"/>
  <c r="M7" i="13"/>
  <c r="M27" i="13"/>
  <c r="M25" i="13"/>
  <c r="M23" i="13"/>
  <c r="M21" i="13"/>
  <c r="M19" i="13"/>
  <c r="M17" i="13"/>
  <c r="M15" i="13"/>
  <c r="M39" i="13"/>
  <c r="M31" i="13"/>
  <c r="M29" i="13"/>
  <c r="L5" i="13"/>
  <c r="L14" i="12"/>
  <c r="L12" i="12"/>
  <c r="L10" i="12"/>
  <c r="L8" i="12"/>
  <c r="L6" i="12"/>
  <c r="L29" i="12"/>
  <c r="L27" i="12"/>
  <c r="L26" i="12"/>
  <c r="L24" i="12"/>
  <c r="L22" i="12"/>
  <c r="L20" i="12"/>
  <c r="L18" i="12"/>
  <c r="L16" i="12"/>
  <c r="L43" i="12"/>
  <c r="L41" i="12"/>
  <c r="L39" i="12"/>
  <c r="L37" i="12"/>
  <c r="L35" i="12"/>
  <c r="L33" i="12"/>
  <c r="L31" i="12"/>
  <c r="M12" i="11"/>
  <c r="M27" i="11"/>
  <c r="M20" i="11"/>
  <c r="M15" i="11"/>
  <c r="M23" i="11"/>
  <c r="M28" i="11"/>
  <c r="M7" i="11"/>
  <c r="L6" i="11"/>
  <c r="L14" i="11"/>
  <c r="L22" i="11"/>
  <c r="L29" i="11"/>
  <c r="L8" i="10"/>
  <c r="M14" i="10"/>
  <c r="L19" i="10"/>
  <c r="L21" i="10"/>
  <c r="M11" i="9"/>
  <c r="M9" i="9"/>
  <c r="M7" i="9"/>
  <c r="M22" i="9"/>
  <c r="M20" i="9"/>
  <c r="M18" i="9"/>
  <c r="M27" i="9"/>
  <c r="M26" i="9"/>
  <c r="M24" i="9"/>
  <c r="M14" i="8"/>
  <c r="M10" i="8"/>
  <c r="M36" i="8"/>
  <c r="M20" i="8"/>
  <c r="M16" i="8"/>
  <c r="M6" i="7"/>
  <c r="M16" i="7"/>
  <c r="M16" i="6"/>
  <c r="M15" i="6"/>
  <c r="M13" i="6"/>
  <c r="M7" i="6"/>
  <c r="M32" i="6"/>
  <c r="M28" i="6"/>
  <c r="M26" i="6"/>
  <c r="M24" i="6"/>
  <c r="M20" i="6"/>
  <c r="M37" i="6"/>
  <c r="M35" i="6"/>
  <c r="M34" i="6"/>
  <c r="L5" i="6"/>
  <c r="M18" i="5"/>
  <c r="M14" i="5"/>
  <c r="M10" i="5"/>
  <c r="M7" i="5"/>
  <c r="M30" i="5"/>
  <c r="M28" i="5"/>
  <c r="M24" i="5"/>
  <c r="M20" i="5"/>
  <c r="M37" i="5"/>
  <c r="M35" i="5"/>
  <c r="M32" i="5"/>
  <c r="L11" i="4"/>
  <c r="L10" i="4"/>
  <c r="L6" i="4"/>
  <c r="L30" i="4"/>
  <c r="L28" i="4"/>
  <c r="L26" i="4"/>
  <c r="L24" i="4"/>
  <c r="L22" i="4"/>
  <c r="L21" i="4"/>
  <c r="L19" i="4"/>
  <c r="L18" i="4"/>
  <c r="L17" i="4"/>
  <c r="L14" i="4"/>
  <c r="L32" i="4"/>
  <c r="K13" i="14"/>
  <c r="K9" i="14"/>
  <c r="K25" i="14"/>
  <c r="K21" i="14"/>
  <c r="K17" i="14"/>
  <c r="K38" i="14"/>
  <c r="K33" i="14"/>
  <c r="K30" i="14"/>
  <c r="K11" i="14"/>
  <c r="K7" i="14"/>
  <c r="K23" i="14"/>
  <c r="K19" i="14"/>
  <c r="K15" i="14"/>
  <c r="K36" i="14"/>
  <c r="K31" i="14"/>
  <c r="K28" i="14"/>
  <c r="G41" i="14"/>
  <c r="E41" i="14"/>
  <c r="F41" i="14"/>
  <c r="D41" i="14"/>
  <c r="K14" i="14"/>
  <c r="K12" i="14"/>
  <c r="K10" i="14"/>
  <c r="K8" i="14"/>
  <c r="K26" i="14"/>
  <c r="K24" i="14"/>
  <c r="K22" i="14"/>
  <c r="K20" i="14"/>
  <c r="K18" i="14"/>
  <c r="K16" i="14"/>
  <c r="K39" i="14"/>
  <c r="K37" i="14"/>
  <c r="K35" i="14"/>
  <c r="K34" i="14"/>
  <c r="K32" i="14"/>
  <c r="K29" i="14"/>
  <c r="K27" i="14"/>
  <c r="H42" i="13"/>
  <c r="F42" i="13"/>
  <c r="I42" i="13"/>
  <c r="M37" i="13"/>
  <c r="M35" i="13"/>
  <c r="G42" i="13"/>
  <c r="M36" i="11"/>
  <c r="L37" i="11"/>
  <c r="L35" i="11"/>
  <c r="L26" i="11"/>
  <c r="L18" i="11"/>
  <c r="L10" i="11"/>
  <c r="M11" i="11"/>
  <c r="M19" i="11"/>
  <c r="M16" i="11"/>
  <c r="M24" i="11"/>
  <c r="M8" i="11"/>
  <c r="M40" i="11"/>
  <c r="M21" i="11"/>
  <c r="M13" i="11"/>
  <c r="M42" i="11"/>
  <c r="M31" i="11"/>
  <c r="M34" i="11"/>
  <c r="L33" i="11"/>
  <c r="I47" i="11"/>
  <c r="L10" i="10"/>
  <c r="L25" i="10"/>
  <c r="L23" i="10"/>
  <c r="M27" i="10"/>
  <c r="L11" i="10"/>
  <c r="H29" i="10"/>
  <c r="L7" i="10"/>
  <c r="I29" i="10"/>
  <c r="M15" i="10"/>
  <c r="M9" i="10"/>
  <c r="M12" i="10"/>
  <c r="L16" i="10"/>
  <c r="G29" i="10"/>
  <c r="L5" i="9"/>
  <c r="M7" i="8"/>
  <c r="M21" i="8"/>
  <c r="M18" i="8"/>
  <c r="M22" i="8"/>
  <c r="M35" i="8"/>
  <c r="M8" i="8"/>
  <c r="M12" i="8"/>
  <c r="L5" i="8"/>
  <c r="L9" i="8"/>
  <c r="L11" i="8"/>
  <c r="L13" i="8"/>
  <c r="L15" i="8"/>
  <c r="L17" i="8"/>
  <c r="L19" i="8"/>
  <c r="L23" i="8"/>
  <c r="L37" i="8"/>
  <c r="M22" i="7"/>
  <c r="M9" i="7"/>
  <c r="M19" i="7"/>
  <c r="M20" i="7"/>
  <c r="M24" i="7"/>
  <c r="M7" i="7"/>
  <c r="M14" i="7"/>
  <c r="L25" i="7"/>
  <c r="L23" i="7"/>
  <c r="L21" i="7"/>
  <c r="L13" i="7"/>
  <c r="L18" i="7"/>
  <c r="M15" i="7"/>
  <c r="M12" i="7"/>
  <c r="M8" i="7"/>
  <c r="M17" i="7"/>
  <c r="M11" i="7"/>
  <c r="L5" i="7"/>
  <c r="L10" i="7"/>
  <c r="M14" i="6"/>
  <c r="M10" i="6"/>
  <c r="M6" i="6"/>
  <c r="M23" i="6"/>
  <c r="M19" i="6"/>
  <c r="M22" i="6"/>
  <c r="M9" i="6"/>
  <c r="M18" i="6"/>
  <c r="L8" i="6"/>
  <c r="I39" i="6"/>
  <c r="L12" i="6"/>
  <c r="H39" i="6"/>
  <c r="L17" i="6"/>
  <c r="L21" i="6"/>
  <c r="M19" i="5"/>
  <c r="M15" i="5"/>
  <c r="M11" i="5"/>
  <c r="M6" i="5"/>
  <c r="M25" i="5"/>
  <c r="M21" i="5"/>
  <c r="M22" i="5"/>
  <c r="M26" i="5"/>
  <c r="M8" i="5"/>
  <c r="M12" i="5"/>
  <c r="M16" i="5"/>
  <c r="L5" i="5"/>
  <c r="L9" i="5"/>
  <c r="L13" i="5"/>
  <c r="L17" i="5"/>
  <c r="L23" i="5"/>
  <c r="L38" i="5"/>
  <c r="M31" i="4"/>
  <c r="M29" i="4"/>
  <c r="M27" i="4"/>
  <c r="M33" i="4"/>
  <c r="H47" i="11"/>
  <c r="F47" i="11"/>
  <c r="G47" i="11"/>
  <c r="F29" i="10"/>
  <c r="G27" i="7"/>
  <c r="H27" i="7"/>
  <c r="F27" i="7"/>
  <c r="I27" i="7"/>
  <c r="F39" i="6"/>
  <c r="G39" i="6"/>
  <c r="G40" i="5"/>
  <c r="F40" i="5"/>
  <c r="I40" i="5"/>
  <c r="H40" i="5"/>
  <c r="H46" i="12"/>
  <c r="M47" i="12"/>
  <c r="I46" i="12"/>
  <c r="M48" i="12"/>
  <c r="G46" i="12"/>
  <c r="F46" i="12"/>
  <c r="G47" i="12"/>
  <c r="G48" i="12"/>
</calcChain>
</file>

<file path=xl/sharedStrings.xml><?xml version="1.0" encoding="utf-8"?>
<sst xmlns="http://schemas.openxmlformats.org/spreadsheetml/2006/main" count="705" uniqueCount="465">
  <si>
    <t>รวม</t>
  </si>
  <si>
    <t>เกณฑ์</t>
  </si>
  <si>
    <t>สรุปผลการประเมินรายชั้นเรียน</t>
  </si>
  <si>
    <t>เลขที่</t>
  </si>
  <si>
    <t>เลขประจำตัว</t>
  </si>
  <si>
    <t>รายชื่อนักเรียน</t>
  </si>
  <si>
    <t>สมรรถนะที่ 1</t>
  </si>
  <si>
    <t>สมรรถนะที่ 2</t>
  </si>
  <si>
    <t>สมรรถนะที่ 3</t>
  </si>
  <si>
    <t>สมรรถนะที่ 4</t>
  </si>
  <si>
    <t>สมรรถนะที่ 5</t>
  </si>
  <si>
    <t>ระดับคุณภาพ</t>
  </si>
  <si>
    <t>ผลการประเมิน</t>
  </si>
  <si>
    <t xml:space="preserve">       ดีเยี่ยม คิดเป็นร้อยละ</t>
  </si>
  <si>
    <t xml:space="preserve">       ดี  คิดเป็นร้อยละ</t>
  </si>
  <si>
    <t>ลงชื่อ.................................ผู้ประเมิน</t>
  </si>
  <si>
    <t>(..............................................)</t>
  </si>
  <si>
    <t xml:space="preserve">              ครูประจำวิชา</t>
  </si>
  <si>
    <t>ผ่าน  คิดเป็นร้อยละ</t>
  </si>
  <si>
    <t>ไม่ผ่าน คิดเป็นร้อยละ</t>
  </si>
  <si>
    <t>ลงชื่อ....................................ผู้อนุมัติ</t>
  </si>
  <si>
    <t>ผู้อำนวยการโรงเรียนสุวรรณภูมิวิทยาลัย</t>
  </si>
  <si>
    <t xml:space="preserve"> (นายเทพรังสรรค์  สุวรรณโท)</t>
  </si>
  <si>
    <t xml:space="preserve">      (นายเทพรังสรรค์  สุวรรณโท)</t>
  </si>
  <si>
    <t>ระดับชันมัธยมศึกษาปีที่ 3/1  ปีการศึกษา 2562</t>
  </si>
  <si>
    <t>ระดับชันมัธยมศึกษาปีที่ 3/2  ปีการศึกษา 2562</t>
  </si>
  <si>
    <t>ระดับชันมัธยมศึกษาปีที่ 3/4  ปีการศึกษา 2562</t>
  </si>
  <si>
    <t>ระดับชันมัธยมศึกษาปีที่ 3/5  ปีการศึกษา 2562</t>
  </si>
  <si>
    <t>ระดับชันมัธยมศึกษาปีที่ 3/6  ปีการศึกษา 2562</t>
  </si>
  <si>
    <t>ระดับชันมัธยมศึกษาปีที่ 3/7  ปีการศึกษา 2562</t>
  </si>
  <si>
    <t>ระดับชันมัธยมศึกษาปีที่ 3/8  ปีการศึกษา 2562</t>
  </si>
  <si>
    <t>ระดับชันมัธยมศึกษาปีที่ 3/10  ปีการศึกษา 2562</t>
  </si>
  <si>
    <t>ระดับชันมัธยมศึกษาปีที่ 3/9  ปีการศึกษา 2562</t>
  </si>
  <si>
    <t>ระดับชันมัธยมศึกษาปีที่ 3/3  ปีการศึกษา 2562</t>
  </si>
  <si>
    <t>เด็กชายธนาเอก        งามชื่น</t>
  </si>
  <si>
    <t>เด็กชายพีรพัฒน์       อุ่มอ่อนศรี</t>
  </si>
  <si>
    <t>เด็กชายภูมิรินทร์      ศิริศาสตร์</t>
  </si>
  <si>
    <t>เด็กชายสุตนันท์        พินิจงาม</t>
  </si>
  <si>
    <t>เด็กชายวุฒิชัย             ทองหล้า</t>
  </si>
  <si>
    <t>เด็กชายศราวุฒิ           สำโรงแสง</t>
  </si>
  <si>
    <t>เด็กชายมงคล             พรมบุตร</t>
  </si>
  <si>
    <t>เด็กชายกมลศักดิ์        จันทร์ทอง</t>
  </si>
  <si>
    <t>เด็กชายกรรชัย           นวลสาหร่าย</t>
  </si>
  <si>
    <t>เด็กชายเกียรติชัย         กะการดี</t>
  </si>
  <si>
    <t>เด็กชายณัฐพร            ชิ้นร้ำ</t>
  </si>
  <si>
    <t>เด็กชายปิตินันท์        นุชิต</t>
  </si>
  <si>
    <t>เด็กหญิงชลลดา        ศรีรัตนพันธ์</t>
  </si>
  <si>
    <t>เด็กหญิงณัฐธยาน์      จำปาคำ</t>
  </si>
  <si>
    <t>เด็กหญิงธนัชญา       จงจิตร</t>
  </si>
  <si>
    <t>เด็กหญิงบุญนิศา      สุภาโภชน์</t>
  </si>
  <si>
    <t>เด็กหญิงพนิดา          ธรรมษา</t>
  </si>
  <si>
    <t>เด็กหญิงมณทิชา       แก้วจินดา</t>
  </si>
  <si>
    <t>เด็กหญิงยุภาวดี        พัฒโท</t>
  </si>
  <si>
    <t>เด็กหญิงรวิภา          หลงเชิง</t>
  </si>
  <si>
    <t>เด็กหญิงวรรณิดา       สวนมอญ</t>
  </si>
  <si>
    <t>เด็กหญิงวาสนา        ฉิมมา</t>
  </si>
  <si>
    <t>เด็กหญิงสิริพร          สีแก้วน้ำใส</t>
  </si>
  <si>
    <t>เด็กหญิงสุกัญญา       เกตุพุธ</t>
  </si>
  <si>
    <t>เด็กหญิงสุชาวดี         ตั้งใจซื่อ</t>
  </si>
  <si>
    <t>เด็กหญิงอรวรา         จันทะศรีใส</t>
  </si>
  <si>
    <t>เด็กหญิงอารีรัตน์       นวลแย้ม</t>
  </si>
  <si>
    <t>เด็กหญิงอรทัย  สอนคูณ</t>
  </si>
  <si>
    <t>อรทัย</t>
  </si>
  <si>
    <t>สอนคูณ</t>
  </si>
  <si>
    <t>ยุภาวดี</t>
  </si>
  <si>
    <t>พัดโท</t>
  </si>
  <si>
    <t>เด็กชายเกรียงไกร     ไทยสงค์</t>
  </si>
  <si>
    <t>เด็กชายจักรกฤษ      เกสร</t>
  </si>
  <si>
    <t>เด็กชายจักรกฤษ      ต้นชมภู</t>
  </si>
  <si>
    <t>เด็กชายธนโชติ        พุ่มทองดี</t>
  </si>
  <si>
    <t>เด็กชายธนภูมิ         ภารสงัด</t>
  </si>
  <si>
    <t>เด็กชายนภัสกร        ดีสองชั้น</t>
  </si>
  <si>
    <t>เด็กชายนฤมิต         วิชระโภชน์</t>
  </si>
  <si>
    <t>เด็กชายนันทพงศ์     จันทร์สระคู</t>
  </si>
  <si>
    <t>เด็กชายภมรพรรณ    จันทร์นี</t>
  </si>
  <si>
    <t>เด็กชายภูริภัทร์         ช้างอ้น</t>
  </si>
  <si>
    <t>เด็กชายรัฐพล          เชี่ยวบัญชี</t>
  </si>
  <si>
    <t>เด็กชายสุนทร     จันทร์หนองสรวง</t>
  </si>
  <si>
    <t>เด็กชายสุรพันธ์         ยามชม</t>
  </si>
  <si>
    <t>เด็กชายอภิเดช         แก้วเขียว</t>
  </si>
  <si>
    <t>เด็กชายอุดมศักดิ์        สมอาษา</t>
  </si>
  <si>
    <t>เด็กชายภูมิสิทธิ์           เกิดมี</t>
  </si>
  <si>
    <t>เด็กชายณัฐวัฒน์          อิ่มกลาง</t>
  </si>
  <si>
    <t>เด็กชายแทนไทย         นงนุ่ม</t>
  </si>
  <si>
    <t>เด็กชายชยพล       โสมเกษตรินทร์</t>
  </si>
  <si>
    <t>เด็กชายธนวัฒน์        ก้านจันทร์</t>
  </si>
  <si>
    <t>เด็กหญิงกนกวรรณ    อุ่มอ่อนศรี</t>
  </si>
  <si>
    <t>เด็กหญิงเกศรา         ยามชม</t>
  </si>
  <si>
    <t>เด็กหญิงจันทิมา       บุญอินทร์</t>
  </si>
  <si>
    <t>เด็กหญิงธัญญารัตน์   สุวรรณพันธ์</t>
  </si>
  <si>
    <t>เด็กหญิงนิชา           จันทร์คูเมือง</t>
  </si>
  <si>
    <t>เด็กหญิงบุญสิตา       จันทะคัด</t>
  </si>
  <si>
    <t>เด็กหญิงพรนิภา        แก้วสมศรี</t>
  </si>
  <si>
    <t>เด็กหญิงศศิธร          วีระวงศ์</t>
  </si>
  <si>
    <t>เด็กหญิงศุภวรรณ      หนักแน่น</t>
  </si>
  <si>
    <t>เด็กหญิงสาริศา         คงสมนึก</t>
  </si>
  <si>
    <t>เด็กหญิงสุภาวิณี       มาใกล้</t>
  </si>
  <si>
    <t>เด็กหญิงลัดดาวัลย์        อดทน</t>
  </si>
  <si>
    <t>เด็กหญิงลลิตา          สุวรรณพันธ์</t>
  </si>
  <si>
    <t>เด็กชายเจษฎาภรณ์     จันเหลือง</t>
  </si>
  <si>
    <t>เด็กชายกิตติภูมิ           แก้วสมบัติ</t>
  </si>
  <si>
    <t>เด็กชายศรณ์ศรัณย์     ธรรมวัฒน์</t>
  </si>
  <si>
    <t>เด็กชายศักดิ์รุ่งเรือง      สีผลสมอ</t>
  </si>
  <si>
    <t>เด็กชายสิทธิกร           เชิงหอม</t>
  </si>
  <si>
    <t>เด็กชายสุววรณภูมิ       ศรีพั่ว</t>
  </si>
  <si>
    <t>เด็กชายอดิเทพ            ศรีธร</t>
  </si>
  <si>
    <t>เด็กชายธวัลรัตน์         อาจเดช</t>
  </si>
  <si>
    <t>เด็กชายนิติพงษ์          เลิศพันธ์</t>
  </si>
  <si>
    <t>เด็กชายปวริศ            สิมทอง</t>
  </si>
  <si>
    <t>เด็กชายพงษ์ภิสิทธ์      ขันสระคู</t>
  </si>
  <si>
    <t>เด็กชายพีรพัฒน์          อาจเดช</t>
  </si>
  <si>
    <t>เด็กชายรัตนพล           มะโน</t>
  </si>
  <si>
    <t>เด็กชายจีรวุฒิ             เวียงซ้าย</t>
  </si>
  <si>
    <t>เด็กชายณัฐวุฒิ           สุโพธิ์</t>
  </si>
  <si>
    <t>เด็กชายรุ่งทวี            อบภิรมย์</t>
  </si>
  <si>
    <t>เด็กชายพายุ               ศิริพิลา</t>
  </si>
  <si>
    <t>เด็กชายตะวัน            แก้วคำใสย์</t>
  </si>
  <si>
    <t>เด็กชายดำรงศักดิ์       บุญประเทศ</t>
  </si>
  <si>
    <t>เด็กหญิงจรัญญา          ทองทิพย์</t>
  </si>
  <si>
    <t>เด็กหญิงชฎาพร          กลีบจำปี</t>
  </si>
  <si>
    <t>เด็กหญิงณภัสสร          พันธ์สำโรง</t>
  </si>
  <si>
    <t>เด็กหญิงณัฐริกา          ตั้งอุดมลาภ</t>
  </si>
  <si>
    <t>เด็กหญิงนภัสสร           บุญโกมล</t>
  </si>
  <si>
    <t>เด็กหญิงพิชญาภา        ศรีภูงา</t>
  </si>
  <si>
    <t>เด็กหญิงภัทรวดี            ภูเงินขำ</t>
  </si>
  <si>
    <t>เด็กหญิงมัณฑิตา          ธรรมสาร</t>
  </si>
  <si>
    <t>เด็กหญิงวิภารัตน์         พุดไทย</t>
  </si>
  <si>
    <t>เด็กหญิงศรัณย์พร   พิมพ์หนองหว้า</t>
  </si>
  <si>
    <t>เด็กหญิงศศิกานต์        เขียวโครต</t>
  </si>
  <si>
    <t>เด็กหญิงสุพิชชา          วงค์เสนา</t>
  </si>
  <si>
    <t>เด็กหญิงอารีรัตน์        วงค์สระคู</t>
  </si>
  <si>
    <t>เด็กหญิงจันจิรา          ชาติสม</t>
  </si>
  <si>
    <t>เด็กหญิงชนกเนตร       ดีพลงาม</t>
  </si>
  <si>
    <t>เด็กหญิงวรรณรดา       อ่างคำ</t>
  </si>
  <si>
    <t>เด็กชายกฤชตะวัน    สุวรรณธาดา</t>
  </si>
  <si>
    <t>เด็กชายชัยชนะ           ช้อนพิมาย</t>
  </si>
  <si>
    <t>เด็กชายพีรพล            ซุยคง</t>
  </si>
  <si>
    <t>เด็กชายภัทรพล         ตุ่งพิลา</t>
  </si>
  <si>
    <t>เด็กชายภูริ              ศรีมนตรี</t>
  </si>
  <si>
    <t>เด็กชายวัชรพล           ทับสีแก้ว</t>
  </si>
  <si>
    <t>เด็กชายไหมไทย         เพ็งน้ำคำ</t>
  </si>
  <si>
    <t>เด็กชายอัจฉริยะ          นามไพร</t>
  </si>
  <si>
    <t>เด็กชายอิงค์ณภัทร        สีนานาม</t>
  </si>
  <si>
    <t>เด็กหญิงลักษณารีย์       ภูหมื่น</t>
  </si>
  <si>
    <t>เด็กหญิงกวินธิดา         ผลาผล</t>
  </si>
  <si>
    <t>เด็กหญิงกัญญารัตน์      มะลิหวล</t>
  </si>
  <si>
    <t>เด็กหญิงจีรนันท์          ศรีสรสิทธิ์</t>
  </si>
  <si>
    <t>เด็กหญิงชลธิชา          สุทธิประภา</t>
  </si>
  <si>
    <t>เด็กหญิงนาตยา          ศรีปัดทุม</t>
  </si>
  <si>
    <t>เด็กหญิงปีญาณัฐ         หวลคิด</t>
  </si>
  <si>
    <t>เด็กหญิงแพรพิไล         ผดุงเรียง</t>
  </si>
  <si>
    <t>เด็กหญิงยุวรรณดี       เหล็กกล้า</t>
  </si>
  <si>
    <t>เด็กหญิงวชิรญาณ์        เจริญภักดี</t>
  </si>
  <si>
    <t>เด็กหญิงสุกัญญา          ศรีปัดทุม</t>
  </si>
  <si>
    <t>เด็กหญิงอรพิญ           เหลียมใส</t>
  </si>
  <si>
    <t>เด็กชายพัชรพล         บ่อชล</t>
  </si>
  <si>
    <t>เด็กชายเกียรติศักดิ์       คุมสุข</t>
  </si>
  <si>
    <t>เด็กชายพุฒิพงศ์         น้อยสีภูมิ</t>
  </si>
  <si>
    <t>เด็กชายสิริศักดิ์           วงศ์ภูงา</t>
  </si>
  <si>
    <t>เด็กชายอภินันท์          สุขเกษม</t>
  </si>
  <si>
    <t>เด็กชายอธิรักษ์           พลขันธ์</t>
  </si>
  <si>
    <t>เด็กชายอภิสิทธิ์          เนาว์สนธิ์</t>
  </si>
  <si>
    <t>เด็กชายธีระพัฒน์         เพลียวงศ์</t>
  </si>
  <si>
    <t>เด็กชายนครินทร์         ศรีภู</t>
  </si>
  <si>
    <t>เด็กชายนวพล            จุมพลรักษ์</t>
  </si>
  <si>
    <t>เด็กชายปฏิภาณ         ผดุงรัตน์</t>
  </si>
  <si>
    <t>เด็กชายปฐมพงษ์         มะละตะ</t>
  </si>
  <si>
    <t>เด็กชายปราโมทย์        สิมมา</t>
  </si>
  <si>
    <t>เด็กชายปิยะวัติ           แหลมทอง</t>
  </si>
  <si>
    <t xml:space="preserve">เด็กชายพชรพล         แก่มแก้ว      </t>
  </si>
  <si>
    <t>เด็กชายพิพัฒน์          หม่องพรหม</t>
  </si>
  <si>
    <t>เด็กชายพีรพัฒน์         มาสระคู</t>
  </si>
  <si>
    <t>เด็กชายพีรวัศ            ทาสระคู</t>
  </si>
  <si>
    <t>เด็กชายพีระดนย์         ชัยพิมพา</t>
  </si>
  <si>
    <t>เด็กชายภาณุพงษ์       ชัดยชด</t>
  </si>
  <si>
    <t>เด็กชายรัฐศาสตร์         สุ่มพุก</t>
  </si>
  <si>
    <t>เด็กชายเจตนิพัทธ์       สินสมบัติ</t>
  </si>
  <si>
    <t>เด็กชายชัยณรงค์         จันทะคูณ</t>
  </si>
  <si>
    <t>เด็กชายณัฐพงษ์          พัฒโท</t>
  </si>
  <si>
    <t>เด็กชายนัฐวุฒิ            เชิงหอม</t>
  </si>
  <si>
    <t>เด็กชายธนภัทร์           พินิจลำ</t>
  </si>
  <si>
    <t>เด็กชายธนากร            จตุเทน</t>
  </si>
  <si>
    <t>.</t>
  </si>
  <si>
    <t>เด็กชายอภิสิทธิ์          มาตรจันทร์</t>
  </si>
  <si>
    <t>เด็กชายก้าวตะวัน       บุญมี</t>
  </si>
  <si>
    <t>เด็กชายพัลรบ           สีดามา</t>
  </si>
  <si>
    <t>เด็กชายพงศกร          สอนสนาม</t>
  </si>
  <si>
    <t>เด็กชายก้องเกียรติ      วรรณมหินทร์</t>
  </si>
  <si>
    <t>เด็กชายมงคล            พาที</t>
  </si>
  <si>
    <t>เด็กชายทนงกรณ์       ใหญ่ลำยอง</t>
  </si>
  <si>
    <t>เด็กชายธนพล           นกเล็ก</t>
  </si>
  <si>
    <t>เด็กชายวัชรพัฒน์         สุดหล้า</t>
  </si>
  <si>
    <t>เด็กชายวัชระ              สระแก้ว</t>
  </si>
  <si>
    <t>เด็กชายวุฒิชัย            โกสัสโพธิ์</t>
  </si>
  <si>
    <t>เด็กชายศราวุธ           สายุตร์</t>
  </si>
  <si>
    <t>เด็กชายศิริวัฒน์        แก้วพินิจ</t>
  </si>
  <si>
    <t>เด็กชายสยาม           สมบัติธีระ</t>
  </si>
  <si>
    <t>เด็กชายสิทธิพงษ์         ชาวงษ์</t>
  </si>
  <si>
    <t>เด็กชายสิทธิศักดิ์         อรรคฮาด</t>
  </si>
  <si>
    <t>เด็กชายสิปปกร         แฮกนา</t>
  </si>
  <si>
    <t>เด็กชายสุริยา             สิงห์สนาม</t>
  </si>
  <si>
    <t>เด็กชายอภิวัฒน์         นาเมือง</t>
  </si>
  <si>
    <t>เด็กชายธีรภัทร์           สวนมอญ</t>
  </si>
  <si>
    <t>เด็กชายธีรศักดิ์           วิเศษ</t>
  </si>
  <si>
    <t>เด็กชายบุญยวีร์         เตียงสุวรรณ</t>
  </si>
  <si>
    <t>เด็กชายภานุพงศ์       สาโดด</t>
  </si>
  <si>
    <t>เด็กชายเรืองอำนาจ    เวียงรัตน์</t>
  </si>
  <si>
    <t>เด็กชายภูวเนตร          จำปา</t>
  </si>
  <si>
    <t>เด็กหญิงจิระนันท์        แสวง</t>
  </si>
  <si>
    <t>เด็กหญิงนภากาล        ต้นชมภู</t>
  </si>
  <si>
    <t>เด็กหญิงนรินทร์ทิพย์    เยี่ยมพลัง</t>
  </si>
  <si>
    <t>เด็กหญิงบุญยนุช         พูลสระคู</t>
  </si>
  <si>
    <t>เด็กหญิงวราทิพย์        จันทร์งาม</t>
  </si>
  <si>
    <t>เด็กหญิงอรัญญา        ไชยพฤกษ์</t>
  </si>
  <si>
    <t>เด็กหญิงเพชรรัตน์       สุขสงค์</t>
  </si>
  <si>
    <t>เด็กหญิงสิริลักษณ์      ทาจำปา</t>
  </si>
  <si>
    <t>เด็กหญิงอนุชสรา      ผลาผล</t>
  </si>
  <si>
    <t>เด็กชายมงคลชัย         สอนสมบัติ</t>
  </si>
  <si>
    <t>เด็กชายรพีภัทร          ศรีโนนม่วง</t>
  </si>
  <si>
    <t>เด็กชายวทัญญู     วัฒนเพ็ญไพบูลย์</t>
  </si>
  <si>
    <t>เด็กชายวัชรพงค์          ปรีชา</t>
  </si>
  <si>
    <t>เด็กชายกฤตนะ          ศิริหนองหว้า</t>
  </si>
  <si>
    <t>เด็กชายก้องภพ         เชื้อแก้ว</t>
  </si>
  <si>
    <t>เด็กชายกิตติภณ       พลสงคราม</t>
  </si>
  <si>
    <t>เด็กชายกิตติพศ         คำผุย</t>
  </si>
  <si>
    <t>เด็กชายไกรวิชญ์       มาหนองหว้า</t>
  </si>
  <si>
    <t>เด็กชายจิรวัฒน์         วังสนาม</t>
  </si>
  <si>
    <t>เด็กชายจิรายุ             หมื่นหาวงค์</t>
  </si>
  <si>
    <t>เด็กชายจุลจักร          ชิลวงศ์</t>
  </si>
  <si>
    <t>เด็กชายเจษฎา          พิมชัยศรี</t>
  </si>
  <si>
    <t>เด็กชายชนะชัย           แพ่งโสภา</t>
  </si>
  <si>
    <t>เด็กชายชัยวัฒน์          เป็นไทย</t>
  </si>
  <si>
    <t>เด็กชายโชคทวี            มณีปกรณ์</t>
  </si>
  <si>
    <t>เด็กชายณัฐพงศ์           สองคำแสง</t>
  </si>
  <si>
    <t>เด็กชายตะวัน             ชิดหนองคู</t>
  </si>
  <si>
    <t>เด็กชายทรงพล          ซุยรัมย์</t>
  </si>
  <si>
    <t>เด็กชายธนพล           คำวงศา</t>
  </si>
  <si>
    <t>เด็กชายธนภัทร           จุลเสริม</t>
  </si>
  <si>
    <t>เด็กชายธนากร           ยมรัตน์</t>
  </si>
  <si>
    <t>เด็กชายธนาธร            ชุมศรี</t>
  </si>
  <si>
    <t>เด็กชายภานุวัฒน์        อดทน</t>
  </si>
  <si>
    <t>เด็กชายเกียรติศักดิ์    จันทร์สว่าง</t>
  </si>
  <si>
    <t>เด็กชายเจษฎา        มะโคตร</t>
  </si>
  <si>
    <t>เด็กชายณัฐวัฒน์      จำปานา</t>
  </si>
  <si>
    <t>เด็กชายธนทร         สาระคู</t>
  </si>
  <si>
    <t>เด็กชายธนากร       บูรณะวรศิลป์</t>
  </si>
  <si>
    <t>เด็กชายธีระวัฒน์          ไปพรม</t>
  </si>
  <si>
    <t>เด็กชายนันทกรณ์     นันทจินดา</t>
  </si>
  <si>
    <t>เด็กชายประกาศิต         มูลดี</t>
  </si>
  <si>
    <t>เด็กชายปารเมศ       สีหานาม</t>
  </si>
  <si>
    <t>เด็กชายพีรภัทร       จันทร์ภูงา</t>
  </si>
  <si>
    <t>เด็กชายพีระพัฒ       นามสมบัติ</t>
  </si>
  <si>
    <t>เด็กชายภาสกร         ชายศรี</t>
  </si>
  <si>
    <t>เด็กชายลิขสิทธิ์       วรโชติธนาพงศ์</t>
  </si>
  <si>
    <t>เด็กชายวีระชัย         หนองสิม</t>
  </si>
  <si>
    <t>เด็กชายสรยุทธ         สาสนาม</t>
  </si>
  <si>
    <t>เด็กชายอภิรักษ์         สว่างศรี</t>
  </si>
  <si>
    <t>เด็กชายอรรถพร        สอนศรี</t>
  </si>
  <si>
    <t>เด็กหญิงโยธกานต์    สีหัวโทน</t>
  </si>
  <si>
    <t>เด็กหญิงธิดากาญจน์     จุนทวิเทศ</t>
  </si>
  <si>
    <t>เด็กหญิงอาทิตยา         ศรีภูงา</t>
  </si>
  <si>
    <t>เด็กหญิงกรรณิกา      เทพสุระ</t>
  </si>
  <si>
    <t>เด็กหญิงกรรณิการ์    บูริขำ</t>
  </si>
  <si>
    <t>เด็กหญิงกานติมา      สุขใหญ่</t>
  </si>
  <si>
    <t>เด็กหญิงขนิษฐา       งามเถื่อน</t>
  </si>
  <si>
    <t>เด็กหญิงจิรพัฒน์       วิระทูญ</t>
  </si>
  <si>
    <t>เด็กหญิงณัฐริตา        สุดพังยาง</t>
  </si>
  <si>
    <t>เด็กหญิงเดือนเพ็ญ     บุตรศรีมาตย์</t>
  </si>
  <si>
    <t>เด็กหญิงธมนวรรณ     ทองดี</t>
  </si>
  <si>
    <t>เด็กหญิงนันท์นภัส      สามารถกุล</t>
  </si>
  <si>
    <t>เด็กหญิงพรรณิภา      กันนุฬา</t>
  </si>
  <si>
    <t>เด็กหญิงพิมพิศา        ไชยดำ</t>
  </si>
  <si>
    <t>เด็กหญิงแพรทองธาร   พัดโท</t>
  </si>
  <si>
    <t>เด็กหญิงมณนภา        สัมปชัญญะกุล</t>
  </si>
  <si>
    <t>เด็กหญิงลักษณพร      แปรประเสริฐ</t>
  </si>
  <si>
    <t>เด็กหญิงวรรณิดา       วัลโท</t>
  </si>
  <si>
    <t>เด็กหญิงวิมลสิริ        เพียรคาด</t>
  </si>
  <si>
    <t>เด็กหญิงศิริลักษณ์     เดชสองชั้น</t>
  </si>
  <si>
    <t>เด็กหญิงสุพรรษา       วิจิขากี</t>
  </si>
  <si>
    <t>เด็กหญิงอัมพร         จันทร์ศรี</t>
  </si>
  <si>
    <t>เด็กหญิงรัตติยากร     สว่างศรี</t>
  </si>
  <si>
    <t>เด็กชายธนวัฒน์       วังสนาม</t>
  </si>
  <si>
    <t>เด็กชายธรรมนูญ   ฝากกาย</t>
  </si>
  <si>
    <t>เด็กชายธีระพัฒน์   ไหมน้ำคำ</t>
  </si>
  <si>
    <t>เด็กชายนันทวัฒน์     ดวงศรี</t>
  </si>
  <si>
    <t>เด็กชายปิยะโชติ    พุฒตาล</t>
  </si>
  <si>
    <t>เด็กชายพีรวิชญ์    คำแสน</t>
  </si>
  <si>
    <t>เด็กชายรุจิภาส    ศรีโคตร</t>
  </si>
  <si>
    <t>เด็กชายศุภวัฒน์       อุสาหะพันธ์</t>
  </si>
  <si>
    <t>เด็กชายสุเดชา      เมืองกลาง</t>
  </si>
  <si>
    <t>เด็กชายอมรเทพ      ป้องสิงห์</t>
  </si>
  <si>
    <t>เด็กชายอามิน      สละสวัสดิ์</t>
  </si>
  <si>
    <t>เด็กชายณัฏฐกรณ์     วงศ์ทอง</t>
  </si>
  <si>
    <t>เด็กหญิงกมลเนตร     น้อยจันทึก</t>
  </si>
  <si>
    <t>เด็กหญิงกรรณิกา   แอบสระน้อย</t>
  </si>
  <si>
    <t>เด็กหญิงกัญญาณัฐ    ดีหนองยาง</t>
  </si>
  <si>
    <t>เด็กหญิงกุลนิดา    วงศ์สระคู</t>
  </si>
  <si>
    <t>เด็กหญิงเขมิกา         มะโน</t>
  </si>
  <si>
    <t>เด็กหญิงจิรกานต์   สนิทพจน์</t>
  </si>
  <si>
    <t>เด็กหญิงณัฏฐญา     ทองน้ำเที่ยง</t>
  </si>
  <si>
    <t>เด็กหญิงดวงแก้ว   ลาสแดง</t>
  </si>
  <si>
    <t>เด็กหญิงชนัฐพร       เผ่าพันธุ์</t>
  </si>
  <si>
    <t>เด็กหญิงปนัดดา    เนียนไธสง</t>
  </si>
  <si>
    <t>เด็กหญิงประวีณามัย  ตันหนองสรวง</t>
  </si>
  <si>
    <t>เด็กหญิงพรายแพรว   ช้อยชด</t>
  </si>
  <si>
    <t>เด็กหญิงพัชรพรรณ    รัดชำ</t>
  </si>
  <si>
    <t>เด็กหญิงพิชชภา        เจริญภักดี</t>
  </si>
  <si>
    <t>เด็กหญิงเพียงดวง      เกิดมี</t>
  </si>
  <si>
    <t>เด็กหญิงยุภาวรรณ    ยังยุยง</t>
  </si>
  <si>
    <t>เด็กหญิงวนิดา          คำอ่อนศรี</t>
  </si>
  <si>
    <t>เด็กหญิงวรัญญา       ดีภูงา</t>
  </si>
  <si>
    <t>เด็กหญิงศศิกาญน์     สุทธิโสม</t>
  </si>
  <si>
    <t>เด็กหญิงศิรินภา        ซันไธสง</t>
  </si>
  <si>
    <t>เด็กหญิงสิดาลัย        ยอดนุ่น</t>
  </si>
  <si>
    <t>เด็กหญิงสุพิชฌาย์     จันทรี</t>
  </si>
  <si>
    <t>เด็กหญิงสุภาวิดา      หอมหงษ์</t>
  </si>
  <si>
    <t>เด็กหญิงพิยดา         ชำนาญ</t>
  </si>
  <si>
    <t>เด็กหญิงโสภิตนภา    บุบผาสังข์</t>
  </si>
  <si>
    <t>เด็กหญิงรัชนก         โสดารัตน์</t>
  </si>
  <si>
    <t>เด็กหญิงวิริยา          บุญสม</t>
  </si>
  <si>
    <t>เด็กหญิงณัฎฐณิชา    หมั่นหาวงค์</t>
  </si>
  <si>
    <t>เด็กหญิงแพรวา        ไกรทอง</t>
  </si>
  <si>
    <t>14562</t>
  </si>
  <si>
    <t>เด็กชายชนัญวิชญ์    มารศรี</t>
  </si>
  <si>
    <t>14563</t>
  </si>
  <si>
    <t>เด็กชายชยางกูร      ศรีจันทะ</t>
  </si>
  <si>
    <t>14564</t>
  </si>
  <si>
    <t>เด็กชายณัฐธพล       เศรษโฐ</t>
  </si>
  <si>
    <t>14565</t>
  </si>
  <si>
    <t>เด็กชายเทพไมตรี     หาญมนต์</t>
  </si>
  <si>
    <t>14566</t>
  </si>
  <si>
    <t>เด็กชายธนพล         อินทร์สำโรง</t>
  </si>
  <si>
    <t>14567</t>
  </si>
  <si>
    <t>เด็กชายนภัสกร       เอี้ยงหลง</t>
  </si>
  <si>
    <t>14568</t>
  </si>
  <si>
    <t>เด็กชายพีระภัทร      พันสำโรง</t>
  </si>
  <si>
    <t>14569</t>
  </si>
  <si>
    <t>เด็กชายภานุวัฒน์     สิงห์นันท์</t>
  </si>
  <si>
    <t>14570</t>
  </si>
  <si>
    <t>เด็กชายภูมินันท์      ศรีแสวง</t>
  </si>
  <si>
    <t>14571</t>
  </si>
  <si>
    <t>เด็กชายยืนยง         เนื่องสกล</t>
  </si>
  <si>
    <t>14572</t>
  </si>
  <si>
    <t>เด็กชายศักดิ์ชัย       พาลี</t>
  </si>
  <si>
    <t>14573</t>
  </si>
  <si>
    <t>เด็กชายศุภกิจ         จันแดง</t>
  </si>
  <si>
    <t>14574</t>
  </si>
  <si>
    <t>เด็กชายอดิศักดิ์       ยางเพชร</t>
  </si>
  <si>
    <t>14575</t>
  </si>
  <si>
    <t>เด็กชายอรรถพร      พรหมราช</t>
  </si>
  <si>
    <t>14576</t>
  </si>
  <si>
    <t>เด็กหญิงกนกพร      หนองทุ่ม</t>
  </si>
  <si>
    <t>14577</t>
  </si>
  <si>
    <t>เด็กหญิงกุลธิดา      อาศัยสงฆ์</t>
  </si>
  <si>
    <t>14578</t>
  </si>
  <si>
    <t>เด็กหญิงจิราพร       วันจันทร์</t>
  </si>
  <si>
    <t>14579</t>
  </si>
  <si>
    <t>เด็กหญิงชลลดา      มาตย์จันทร์</t>
  </si>
  <si>
    <t>14580</t>
  </si>
  <si>
    <t xml:space="preserve">เด็กหญิงฑิตยา       วงศ์ใหญ่ </t>
  </si>
  <si>
    <t>14582</t>
  </si>
  <si>
    <t>เด็กหญิงธนัชญา      เส็งตากแดด</t>
  </si>
  <si>
    <t>14583</t>
  </si>
  <si>
    <t>เด็กหญิงธมนวรรณ  จันทร์เพชร</t>
  </si>
  <si>
    <t>14584</t>
  </si>
  <si>
    <t>เด็กหญิงธิติสุดา       คำแพงศรี</t>
  </si>
  <si>
    <t>14585</t>
  </si>
  <si>
    <t>เด็กหญิงนันทนัช     พิมรัตน์</t>
  </si>
  <si>
    <t>14586</t>
  </si>
  <si>
    <t>เด็กหญิงปนัดดา      บุญมะณี</t>
  </si>
  <si>
    <t>14587</t>
  </si>
  <si>
    <t>เด็กหญิงปรีญาภรณ์    น้ำกระจาย</t>
  </si>
  <si>
    <t>14589</t>
  </si>
  <si>
    <t>เด็กหญิงพัทธนันต์     เพ็งน้ำคำ</t>
  </si>
  <si>
    <t>14590</t>
  </si>
  <si>
    <t>เด็กหญิงมัณทิชา       พันธ์สำโรง</t>
  </si>
  <si>
    <t>14591</t>
  </si>
  <si>
    <t>เด็กหญิงยุทินัน         พันธ์สำโรง</t>
  </si>
  <si>
    <t>14592</t>
  </si>
  <si>
    <t>เด็กหญิงลัดดา          คำกองเกิ่ง</t>
  </si>
  <si>
    <t>14593</t>
  </si>
  <si>
    <t>เด็กหญิงวิยะดา         พลอาษา</t>
  </si>
  <si>
    <t>14594</t>
  </si>
  <si>
    <t>เด็กหญิงวิลาวัลย์       ยอดรัก</t>
  </si>
  <si>
    <t>14595</t>
  </si>
  <si>
    <t>เด็กหญิงศวิตา          มาลี</t>
  </si>
  <si>
    <t>14596</t>
  </si>
  <si>
    <t>เด็กหญิงสรวงสุดา     สุนน้ำเที่ยง</t>
  </si>
  <si>
    <t>14598</t>
  </si>
  <si>
    <t>เด็กหญิงสุกัลยา        ข่าขันมะลี</t>
  </si>
  <si>
    <t>14599</t>
  </si>
  <si>
    <t>เด็กหญิงอรัญญา       นาวงค์</t>
  </si>
  <si>
    <t>14764</t>
  </si>
  <si>
    <t>เด็กหญิงธิญาดา        มลาสินธุ์</t>
  </si>
  <si>
    <t>14601</t>
  </si>
  <si>
    <t>เด็กชายคมทัช        สุนทรบุญ</t>
  </si>
  <si>
    <t>14602</t>
  </si>
  <si>
    <t>เด็กชายจตุโกณ       เจริญฤทธิ์</t>
  </si>
  <si>
    <t>14603</t>
  </si>
  <si>
    <t>เด็กชายจตุพร         พาพานต์</t>
  </si>
  <si>
    <t>14604</t>
  </si>
  <si>
    <t>เด็กชายจารุกิตติ์      พัดโท</t>
  </si>
  <si>
    <t>14605</t>
  </si>
  <si>
    <t>เด็กชายณภัทร        จันทร์สระคู</t>
  </si>
  <si>
    <t>14606</t>
  </si>
  <si>
    <t>เด็กชายณัฐพงศ์      มือทัพไทย</t>
  </si>
  <si>
    <t>14607</t>
  </si>
  <si>
    <t>เด็กชายทยุติธร       โสรธร</t>
  </si>
  <si>
    <t>14609</t>
  </si>
  <si>
    <t>เด็กชายทินกร         โหประยูร</t>
  </si>
  <si>
    <t>14610</t>
  </si>
  <si>
    <t>เด็กชายธนพัฒน์      พรมเฟื้อย</t>
  </si>
  <si>
    <t>14611</t>
  </si>
  <si>
    <t>เด็กชายปิยพล         ผิวขำ</t>
  </si>
  <si>
    <t>14612</t>
  </si>
  <si>
    <t>เด็กชายเผ่าเทพ       สุทธิสนธิ์</t>
  </si>
  <si>
    <t>14613</t>
  </si>
  <si>
    <t>เด็กชายยุทธนันท์      เชื้อสระคู</t>
  </si>
  <si>
    <t>14614</t>
  </si>
  <si>
    <t>เด็กชายวายุพัฒน์     รู้ตากแดด</t>
  </si>
  <si>
    <t>14615</t>
  </si>
  <si>
    <t>เด็กชายศุภพิชญ์       อุดม</t>
  </si>
  <si>
    <t>14616</t>
  </si>
  <si>
    <t>เด็กชายสิปปกร       ว่องเพชรชัย</t>
  </si>
  <si>
    <t>14617</t>
  </si>
  <si>
    <t>เด็กชายอรรถพล      แก้วภักดี</t>
  </si>
  <si>
    <t>14618</t>
  </si>
  <si>
    <t>เด็กหญิงกัญญาณัฐ   พรสงวน</t>
  </si>
  <si>
    <t>14619</t>
  </si>
  <si>
    <t>เด็กหญิงจุฬาลักษณ์   สังเขต</t>
  </si>
  <si>
    <t>14620</t>
  </si>
  <si>
    <t>เด็กหญิงชวัลลักษณ์   อำมะเหียะ</t>
  </si>
  <si>
    <t>14621</t>
  </si>
  <si>
    <t>เด็กหญิงญาณิศา      ตรีสอน</t>
  </si>
  <si>
    <t>14622</t>
  </si>
  <si>
    <t>เด็กหญิงญาณิศา     ศรีคลัง</t>
  </si>
  <si>
    <t>14623</t>
  </si>
  <si>
    <t>เด็กหญิงนัฐฐาพร     วรรณภูงา</t>
  </si>
  <si>
    <t>14624</t>
  </si>
  <si>
    <t>เด็กหญิงนันท์นภัส     ชาติวงษ์</t>
  </si>
  <si>
    <t>14625</t>
  </si>
  <si>
    <t>เด็กหญิงนิสากร        แสนคำ</t>
  </si>
  <si>
    <t>14626</t>
  </si>
  <si>
    <t>เด็กหญิงปภาวรินทร์   โพธิ์สนาม</t>
  </si>
  <si>
    <t>14627</t>
  </si>
  <si>
    <t>เด็กหญิงปานดาว      ดาน้ำคำ</t>
  </si>
  <si>
    <t>14628</t>
  </si>
  <si>
    <t>เด็กหญิงพอชม           วังภูผา</t>
  </si>
  <si>
    <t>14629</t>
  </si>
  <si>
    <t>เด็กหญิงวรรณ์นิษา      เพ็ชรรักษา</t>
  </si>
  <si>
    <t>14630</t>
  </si>
  <si>
    <t>เด็กหญิงสาธิตา          ขันเพีย</t>
  </si>
  <si>
    <t>14631</t>
  </si>
  <si>
    <t>เด็กหญิงสุชานาถ        ขวนทองเท้า</t>
  </si>
  <si>
    <t>14632</t>
  </si>
  <si>
    <t>เด็กหญิงอภิชญา         ลาสอน</t>
  </si>
  <si>
    <t>14633</t>
  </si>
  <si>
    <t>เด็กหญิงอริสรา           ศิริคำ</t>
  </si>
  <si>
    <t>14634</t>
  </si>
  <si>
    <t>เด็กหญิงอาทิตยา        รัตนสังข์</t>
  </si>
  <si>
    <t>14635</t>
  </si>
  <si>
    <t>เด็กหญิงอาริสา            พลอาสา</t>
  </si>
  <si>
    <t>14636</t>
  </si>
  <si>
    <t>เด็กหญิงอารียา           ทั่งทอง</t>
  </si>
  <si>
    <t>ระดับชันมัธยมศึกษาปีที่ 3/11  (ER)  ปีการศึกษา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</si>
</sst>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9" formatCode="0.0"/>
  </numFmts>
  <fonts count="17" x14ac:knownFonts="1">
    <font>
      <sz val="11"/>
      <color theme="1"/>
      <name val="Tahoma"/>
      <family val="2"/>
      <scheme val="minor"/>
    </font>
    <font>
      <sz val="14"/>
      <color indexed="8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Angsana New"/>
      <family val="1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Angsana New"/>
      <family val="1"/>
    </font>
    <font>
      <sz val="14"/>
      <color theme="0"/>
      <name val="Angsana New"/>
      <family val="1"/>
    </font>
    <font>
      <sz val="14"/>
      <color theme="0"/>
      <name val="TH SarabunPSK"/>
      <family val="2"/>
    </font>
    <font>
      <b/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0" borderId="0" xfId="0" applyFont="1"/>
    <xf numFmtId="0" fontId="6" fillId="0" borderId="0" xfId="0" applyFont="1"/>
    <xf numFmtId="2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1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" fillId="0" borderId="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1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49" fontId="2" fillId="0" borderId="19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49" fontId="2" fillId="2" borderId="3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49" fontId="4" fillId="0" borderId="18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7" xfId="0" applyFont="1" applyBorder="1" applyAlignment="1">
      <alignment vertical="center"/>
    </xf>
    <xf numFmtId="49" fontId="2" fillId="0" borderId="8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199" fontId="9" fillId="0" borderId="1" xfId="0" applyNumberFormat="1" applyFont="1" applyBorder="1" applyAlignment="1">
      <alignment horizontal="center" vertical="center"/>
    </xf>
    <xf numFmtId="199" fontId="9" fillId="0" borderId="0" xfId="0" applyNumberFormat="1" applyFont="1" applyBorder="1" applyAlignment="1">
      <alignment vertical="center"/>
    </xf>
    <xf numFmtId="199" fontId="9" fillId="0" borderId="1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vertical="center" wrapText="1"/>
    </xf>
    <xf numFmtId="49" fontId="2" fillId="2" borderId="18" xfId="0" applyNumberFormat="1" applyFont="1" applyFill="1" applyBorder="1" applyAlignment="1">
      <alignment vertical="center" wrapText="1"/>
    </xf>
    <xf numFmtId="49" fontId="2" fillId="2" borderId="13" xfId="0" applyNumberFormat="1" applyFont="1" applyFill="1" applyBorder="1" applyAlignment="1">
      <alignment vertical="center" wrapText="1"/>
    </xf>
    <xf numFmtId="49" fontId="2" fillId="2" borderId="1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15" xfId="0" applyNumberFormat="1" applyFont="1" applyFill="1" applyBorder="1" applyAlignment="1">
      <alignment vertical="center" wrapText="1"/>
    </xf>
    <xf numFmtId="49" fontId="2" fillId="2" borderId="16" xfId="0" applyNumberFormat="1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3" borderId="3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textRotation="45"/>
    </xf>
    <xf numFmtId="0" fontId="16" fillId="0" borderId="2" xfId="0" applyFont="1" applyBorder="1" applyAlignment="1">
      <alignment horizontal="center" vertical="center" textRotation="45"/>
    </xf>
    <xf numFmtId="0" fontId="0" fillId="0" borderId="2" xfId="0" applyBorder="1" applyAlignment="1">
      <alignment horizontal="center" vertical="center" textRotation="45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99" fontId="9" fillId="0" borderId="6" xfId="0" applyNumberFormat="1" applyFont="1" applyBorder="1" applyAlignment="1">
      <alignment horizontal="center" vertical="center"/>
    </xf>
    <xf numFmtId="199" fontId="9" fillId="0" borderId="4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Layout" zoomScaleNormal="100" workbookViewId="0">
      <selection activeCell="B3" sqref="B3:B4"/>
    </sheetView>
  </sheetViews>
  <sheetFormatPr defaultColWidth="9" defaultRowHeight="19.8" x14ac:dyDescent="0.5"/>
  <cols>
    <col min="1" max="1" width="3.69921875" style="1" customWidth="1"/>
    <col min="2" max="2" width="7.59765625" style="1" customWidth="1"/>
    <col min="3" max="3" width="6.8984375" style="1" customWidth="1"/>
    <col min="4" max="4" width="10.09765625" style="1" customWidth="1"/>
    <col min="5" max="5" width="9.3984375" style="1" customWidth="1"/>
    <col min="6" max="6" width="4" style="5" customWidth="1"/>
    <col min="7" max="7" width="4.59765625" style="5" customWidth="1"/>
    <col min="8" max="10" width="4" style="5" customWidth="1"/>
    <col min="11" max="11" width="7.09765625" style="1" customWidth="1"/>
    <col min="12" max="12" width="7.3984375" style="1" customWidth="1"/>
    <col min="13" max="13" width="8.59765625" style="1" customWidth="1"/>
    <col min="14" max="16384" width="9" style="1"/>
  </cols>
  <sheetData>
    <row r="1" spans="1:13" ht="18" customHeight="1" x14ac:dyDescent="0.6">
      <c r="A1" s="2"/>
      <c r="B1" s="2"/>
      <c r="C1" s="2"/>
      <c r="D1" s="2"/>
      <c r="E1" s="136" t="s">
        <v>2</v>
      </c>
      <c r="F1" s="136"/>
      <c r="G1" s="136"/>
      <c r="H1" s="136"/>
      <c r="I1" s="136"/>
      <c r="J1" s="136"/>
      <c r="K1" s="136"/>
      <c r="L1" s="62"/>
      <c r="M1" s="62"/>
    </row>
    <row r="2" spans="1:13" ht="18" customHeight="1" x14ac:dyDescent="0.6">
      <c r="A2" s="141" t="s">
        <v>24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7.25" customHeight="1" x14ac:dyDescent="0.5">
      <c r="A3" s="139" t="s">
        <v>3</v>
      </c>
      <c r="B3" s="145" t="s">
        <v>4</v>
      </c>
      <c r="C3" s="130" t="s">
        <v>5</v>
      </c>
      <c r="D3" s="131"/>
      <c r="E3" s="132"/>
      <c r="F3" s="140" t="s">
        <v>1</v>
      </c>
      <c r="G3" s="140"/>
      <c r="H3" s="140"/>
      <c r="I3" s="140"/>
      <c r="J3" s="140"/>
      <c r="K3" s="137" t="s">
        <v>0</v>
      </c>
      <c r="L3" s="142" t="s">
        <v>11</v>
      </c>
      <c r="M3" s="142" t="s">
        <v>12</v>
      </c>
    </row>
    <row r="4" spans="1:13" ht="53.25" customHeight="1" x14ac:dyDescent="0.5">
      <c r="A4" s="139"/>
      <c r="B4" s="146"/>
      <c r="C4" s="133"/>
      <c r="D4" s="134"/>
      <c r="E4" s="135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8"/>
      <c r="L4" s="143"/>
      <c r="M4" s="144"/>
    </row>
    <row r="5" spans="1:13" s="18" customFormat="1" ht="12.75" customHeight="1" x14ac:dyDescent="0.45">
      <c r="A5" s="32">
        <v>1</v>
      </c>
      <c r="B5" s="90">
        <v>13882</v>
      </c>
      <c r="C5" s="91" t="s">
        <v>34</v>
      </c>
      <c r="D5" s="33"/>
      <c r="E5" s="34"/>
      <c r="F5" s="16"/>
      <c r="G5" s="16"/>
      <c r="H5" s="16"/>
      <c r="I5" s="16"/>
      <c r="J5" s="16"/>
      <c r="K5" s="17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8" customFormat="1" ht="12.75" customHeight="1" x14ac:dyDescent="0.45">
      <c r="A6" s="32">
        <v>2</v>
      </c>
      <c r="B6" s="92">
        <v>14233</v>
      </c>
      <c r="C6" s="93" t="s">
        <v>35</v>
      </c>
      <c r="D6" s="35"/>
      <c r="E6" s="36"/>
      <c r="F6" s="16"/>
      <c r="G6" s="16"/>
      <c r="H6" s="16"/>
      <c r="I6" s="16"/>
      <c r="J6" s="16"/>
      <c r="K6" s="17">
        <f t="shared" si="0"/>
        <v>0</v>
      </c>
      <c r="L6" s="3" t="str">
        <f t="shared" ref="L6:L33" si="1">IF(K6&lt;=3,"0",IF(K6&lt;=7,"1",IF(K6&lt;=11,"2",IF(K6&gt;=12,"3"))))</f>
        <v>0</v>
      </c>
      <c r="M6" s="3" t="str">
        <f t="shared" ref="M6:M14" si="2">IF(K6&lt;=3,"ไม่ผ่าน",IF(K6&lt;=7,"ผ่าน",IF(K6&lt;=11,"ดี",IF(K6&gt;=12,"ดีเยี่ยม"))))</f>
        <v>ไม่ผ่าน</v>
      </c>
    </row>
    <row r="7" spans="1:13" s="18" customFormat="1" ht="12.75" customHeight="1" x14ac:dyDescent="0.45">
      <c r="A7" s="32">
        <v>3</v>
      </c>
      <c r="B7" s="92">
        <v>14234</v>
      </c>
      <c r="C7" s="93" t="s">
        <v>36</v>
      </c>
      <c r="D7" s="35"/>
      <c r="E7" s="36"/>
      <c r="F7" s="16"/>
      <c r="G7" s="16"/>
      <c r="H7" s="16"/>
      <c r="I7" s="16"/>
      <c r="J7" s="16"/>
      <c r="K7" s="17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8" customFormat="1" ht="12.75" customHeight="1" x14ac:dyDescent="0.45">
      <c r="A8" s="32">
        <v>4</v>
      </c>
      <c r="B8" s="92">
        <v>14235</v>
      </c>
      <c r="C8" s="93" t="s">
        <v>37</v>
      </c>
      <c r="D8" s="35"/>
      <c r="E8" s="36"/>
      <c r="F8" s="16"/>
      <c r="G8" s="16"/>
      <c r="H8" s="16"/>
      <c r="I8" s="16"/>
      <c r="J8" s="16"/>
      <c r="K8" s="17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8" customFormat="1" ht="12.75" customHeight="1" x14ac:dyDescent="0.45">
      <c r="A9" s="32">
        <v>5</v>
      </c>
      <c r="B9" s="94">
        <v>14349</v>
      </c>
      <c r="C9" s="93" t="s">
        <v>38</v>
      </c>
      <c r="D9" s="35"/>
      <c r="E9" s="36"/>
      <c r="F9" s="16"/>
      <c r="G9" s="16"/>
      <c r="H9" s="16"/>
      <c r="I9" s="16"/>
      <c r="J9" s="16"/>
      <c r="K9" s="17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8" customFormat="1" ht="12.75" customHeight="1" x14ac:dyDescent="0.45">
      <c r="A10" s="32">
        <v>6</v>
      </c>
      <c r="B10" s="95">
        <v>14352</v>
      </c>
      <c r="C10" s="96" t="s">
        <v>39</v>
      </c>
      <c r="D10" s="35"/>
      <c r="E10" s="36"/>
      <c r="F10" s="16"/>
      <c r="G10" s="16"/>
      <c r="H10" s="16"/>
      <c r="I10" s="16"/>
      <c r="J10" s="16"/>
      <c r="K10" s="17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8" customFormat="1" ht="12.75" customHeight="1" x14ac:dyDescent="0.45">
      <c r="A11" s="32">
        <v>7</v>
      </c>
      <c r="B11" s="95">
        <v>14421</v>
      </c>
      <c r="C11" s="96" t="s">
        <v>40</v>
      </c>
      <c r="D11" s="35"/>
      <c r="E11" s="36"/>
      <c r="F11" s="16"/>
      <c r="G11" s="16"/>
      <c r="H11" s="16"/>
      <c r="I11" s="16"/>
      <c r="J11" s="16"/>
      <c r="K11" s="17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8" customFormat="1" ht="12.75" customHeight="1" x14ac:dyDescent="0.45">
      <c r="A12" s="37">
        <v>8</v>
      </c>
      <c r="B12" s="95">
        <v>14431</v>
      </c>
      <c r="C12" s="96" t="s">
        <v>41</v>
      </c>
      <c r="D12" s="72"/>
      <c r="E12" s="73"/>
      <c r="F12" s="27"/>
      <c r="G12" s="27"/>
      <c r="H12" s="27"/>
      <c r="I12" s="27"/>
      <c r="J12" s="27"/>
      <c r="K12" s="8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8" customFormat="1" ht="12.75" customHeight="1" x14ac:dyDescent="0.45">
      <c r="A13" s="37">
        <v>9</v>
      </c>
      <c r="B13" s="95">
        <v>14432</v>
      </c>
      <c r="C13" s="96" t="s">
        <v>42</v>
      </c>
      <c r="D13" s="35"/>
      <c r="E13" s="36"/>
      <c r="F13" s="16"/>
      <c r="G13" s="16"/>
      <c r="H13" s="16"/>
      <c r="I13" s="16"/>
      <c r="J13" s="16"/>
      <c r="K13" s="17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8" customFormat="1" ht="12.75" customHeight="1" x14ac:dyDescent="0.45">
      <c r="A14" s="32">
        <v>10</v>
      </c>
      <c r="B14" s="95">
        <v>14439</v>
      </c>
      <c r="C14" s="96" t="s">
        <v>43</v>
      </c>
      <c r="D14" s="35"/>
      <c r="E14" s="36"/>
      <c r="F14" s="16"/>
      <c r="G14" s="16"/>
      <c r="H14" s="16"/>
      <c r="I14" s="16"/>
      <c r="J14" s="16"/>
      <c r="K14" s="17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8" customFormat="1" ht="12.75" customHeight="1" x14ac:dyDescent="0.45">
      <c r="A15" s="32">
        <v>11</v>
      </c>
      <c r="B15" s="95">
        <v>14456</v>
      </c>
      <c r="C15" s="97" t="s">
        <v>44</v>
      </c>
      <c r="D15" s="38"/>
      <c r="E15" s="39"/>
      <c r="F15" s="16"/>
      <c r="G15" s="16"/>
      <c r="H15" s="16"/>
      <c r="I15" s="16"/>
      <c r="J15" s="16"/>
      <c r="K15" s="17">
        <f t="shared" si="0"/>
        <v>0</v>
      </c>
      <c r="L15" s="3" t="str">
        <f t="shared" si="1"/>
        <v>0</v>
      </c>
      <c r="M15" s="3" t="str">
        <f t="shared" ref="M15:M30" si="3">IF(K15&lt;=3,"ไม่ผ่าน",IF(K15&lt;=7,"ผ่าน",IF(K15&lt;=11,"ดี",IF(K15&gt;=12,"ดีเยี่ยม"))))</f>
        <v>ไม่ผ่าน</v>
      </c>
    </row>
    <row r="16" spans="1:13" s="18" customFormat="1" ht="12.75" customHeight="1" x14ac:dyDescent="0.45">
      <c r="A16" s="32">
        <v>12</v>
      </c>
      <c r="B16" s="104">
        <v>15634</v>
      </c>
      <c r="C16" s="50" t="s">
        <v>45</v>
      </c>
      <c r="D16" s="40"/>
      <c r="E16" s="41"/>
      <c r="F16" s="16"/>
      <c r="G16" s="16"/>
      <c r="H16" s="16"/>
      <c r="I16" s="16"/>
      <c r="J16" s="16"/>
      <c r="K16" s="17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8" customFormat="1" ht="12.75" customHeight="1" x14ac:dyDescent="0.45">
      <c r="A17" s="42">
        <v>13</v>
      </c>
      <c r="B17" s="95">
        <v>14236</v>
      </c>
      <c r="C17" s="96" t="s">
        <v>46</v>
      </c>
      <c r="D17" s="40"/>
      <c r="E17" s="43"/>
      <c r="F17" s="16"/>
      <c r="G17" s="16"/>
      <c r="H17" s="16"/>
      <c r="I17" s="16"/>
      <c r="J17" s="16"/>
      <c r="K17" s="17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8" customFormat="1" ht="12.75" customHeight="1" x14ac:dyDescent="0.45">
      <c r="A18" s="44">
        <v>14</v>
      </c>
      <c r="B18" s="95">
        <v>14237</v>
      </c>
      <c r="C18" s="93" t="s">
        <v>47</v>
      </c>
      <c r="D18" s="40"/>
      <c r="E18" s="41"/>
      <c r="F18" s="16"/>
      <c r="G18" s="16"/>
      <c r="H18" s="16"/>
      <c r="I18" s="16"/>
      <c r="J18" s="16"/>
      <c r="K18" s="17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8" customFormat="1" ht="12.75" customHeight="1" x14ac:dyDescent="0.45">
      <c r="A19" s="44">
        <v>15</v>
      </c>
      <c r="B19" s="95">
        <v>14238</v>
      </c>
      <c r="C19" s="93" t="s">
        <v>48</v>
      </c>
      <c r="D19" s="40"/>
      <c r="E19" s="41"/>
      <c r="F19" s="16"/>
      <c r="G19" s="16"/>
      <c r="H19" s="16"/>
      <c r="I19" s="16"/>
      <c r="J19" s="16"/>
      <c r="K19" s="17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8" customFormat="1" ht="12.75" customHeight="1" x14ac:dyDescent="0.45">
      <c r="A20" s="44">
        <v>16</v>
      </c>
      <c r="B20" s="95">
        <v>14239</v>
      </c>
      <c r="C20" s="97" t="s">
        <v>49</v>
      </c>
      <c r="D20" s="40"/>
      <c r="E20" s="41"/>
      <c r="F20" s="16"/>
      <c r="G20" s="16"/>
      <c r="H20" s="16"/>
      <c r="I20" s="16"/>
      <c r="J20" s="16"/>
      <c r="K20" s="17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8" customFormat="1" ht="12.75" customHeight="1" x14ac:dyDescent="0.45">
      <c r="A21" s="44">
        <v>17</v>
      </c>
      <c r="B21" s="95">
        <v>14241</v>
      </c>
      <c r="C21" s="93" t="s">
        <v>50</v>
      </c>
      <c r="D21" s="40"/>
      <c r="E21" s="41"/>
      <c r="F21" s="16"/>
      <c r="G21" s="16"/>
      <c r="H21" s="16"/>
      <c r="I21" s="16"/>
      <c r="J21" s="16"/>
      <c r="K21" s="17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8" customFormat="1" ht="12.75" customHeight="1" x14ac:dyDescent="0.45">
      <c r="A22" s="44">
        <v>18</v>
      </c>
      <c r="B22" s="95">
        <v>14243</v>
      </c>
      <c r="C22" s="99" t="s">
        <v>51</v>
      </c>
      <c r="D22" s="40"/>
      <c r="E22" s="41"/>
      <c r="F22" s="16"/>
      <c r="G22" s="16"/>
      <c r="H22" s="16"/>
      <c r="I22" s="16"/>
      <c r="J22" s="16"/>
      <c r="K22" s="17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8" customFormat="1" ht="12.75" customHeight="1" x14ac:dyDescent="0.45">
      <c r="A23" s="44">
        <v>19</v>
      </c>
      <c r="B23" s="95">
        <v>14244</v>
      </c>
      <c r="C23" s="100" t="s">
        <v>52</v>
      </c>
      <c r="D23" s="40" t="s">
        <v>64</v>
      </c>
      <c r="E23" s="41" t="s">
        <v>65</v>
      </c>
      <c r="F23" s="16"/>
      <c r="G23" s="16"/>
      <c r="H23" s="16"/>
      <c r="I23" s="16"/>
      <c r="J23" s="16"/>
      <c r="K23" s="17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8" customFormat="1" ht="12.75" customHeight="1" x14ac:dyDescent="0.45">
      <c r="A24" s="44">
        <v>20</v>
      </c>
      <c r="B24" s="101">
        <v>14246</v>
      </c>
      <c r="C24" s="99" t="s">
        <v>53</v>
      </c>
      <c r="D24" s="40"/>
      <c r="E24" s="41"/>
      <c r="F24" s="16"/>
      <c r="G24" s="16"/>
      <c r="H24" s="16"/>
      <c r="I24" s="16"/>
      <c r="J24" s="16"/>
      <c r="K24" s="17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8" customFormat="1" ht="12.75" customHeight="1" x14ac:dyDescent="0.45">
      <c r="A25" s="44">
        <v>21</v>
      </c>
      <c r="B25" s="101">
        <v>14248</v>
      </c>
      <c r="C25" s="99" t="s">
        <v>54</v>
      </c>
      <c r="D25" s="45"/>
      <c r="E25" s="46"/>
      <c r="F25" s="16"/>
      <c r="G25" s="16"/>
      <c r="H25" s="16"/>
      <c r="I25" s="16"/>
      <c r="J25" s="16"/>
      <c r="K25" s="17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8" customFormat="1" ht="12.75" customHeight="1" x14ac:dyDescent="0.45">
      <c r="A26" s="44">
        <v>22</v>
      </c>
      <c r="B26" s="95">
        <v>14249</v>
      </c>
      <c r="C26" s="96" t="s">
        <v>55</v>
      </c>
      <c r="D26" s="40"/>
      <c r="E26" s="41"/>
      <c r="F26" s="16"/>
      <c r="G26" s="16"/>
      <c r="H26" s="16"/>
      <c r="I26" s="16"/>
      <c r="J26" s="16"/>
      <c r="K26" s="17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8" customFormat="1" ht="12.75" customHeight="1" x14ac:dyDescent="0.45">
      <c r="A27" s="44">
        <v>23</v>
      </c>
      <c r="B27" s="95">
        <v>14250</v>
      </c>
      <c r="C27" s="96" t="s">
        <v>56</v>
      </c>
      <c r="D27" s="40"/>
      <c r="E27" s="41"/>
      <c r="F27" s="16"/>
      <c r="G27" s="16"/>
      <c r="H27" s="16"/>
      <c r="I27" s="16"/>
      <c r="J27" s="16"/>
      <c r="K27" s="17">
        <f t="shared" ref="K27:K32" si="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8" customFormat="1" ht="12.75" customHeight="1" x14ac:dyDescent="0.45">
      <c r="A28" s="44">
        <v>24</v>
      </c>
      <c r="B28" s="95">
        <v>14251</v>
      </c>
      <c r="C28" s="96" t="s">
        <v>57</v>
      </c>
      <c r="D28" s="40"/>
      <c r="E28" s="41"/>
      <c r="F28" s="16"/>
      <c r="G28" s="16"/>
      <c r="H28" s="16"/>
      <c r="I28" s="16"/>
      <c r="J28" s="16"/>
      <c r="K28" s="17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8" customFormat="1" ht="12.75" customHeight="1" x14ac:dyDescent="0.45">
      <c r="A29" s="44">
        <v>25</v>
      </c>
      <c r="B29" s="95">
        <v>14252</v>
      </c>
      <c r="C29" s="102" t="s">
        <v>58</v>
      </c>
      <c r="D29" s="40"/>
      <c r="E29" s="43"/>
      <c r="F29" s="16"/>
      <c r="G29" s="16"/>
      <c r="H29" s="16"/>
      <c r="I29" s="16"/>
      <c r="J29" s="16"/>
      <c r="K29" s="17">
        <f t="shared" si="4"/>
        <v>0</v>
      </c>
      <c r="L29" s="3" t="str">
        <f t="shared" si="1"/>
        <v>0</v>
      </c>
      <c r="M29" s="3" t="str">
        <f t="shared" si="3"/>
        <v>ไม่ผ่าน</v>
      </c>
    </row>
    <row r="30" spans="1:13" s="18" customFormat="1" ht="12.75" customHeight="1" x14ac:dyDescent="0.45">
      <c r="A30" s="44">
        <v>26</v>
      </c>
      <c r="B30" s="95">
        <v>14253</v>
      </c>
      <c r="C30" s="57" t="s">
        <v>61</v>
      </c>
      <c r="D30" s="33" t="s">
        <v>62</v>
      </c>
      <c r="E30" s="34" t="s">
        <v>63</v>
      </c>
      <c r="F30" s="16"/>
      <c r="G30" s="16"/>
      <c r="H30" s="16"/>
      <c r="I30" s="16"/>
      <c r="J30" s="16"/>
      <c r="K30" s="17">
        <f t="shared" si="4"/>
        <v>0</v>
      </c>
      <c r="L30" s="3" t="str">
        <f t="shared" si="1"/>
        <v>0</v>
      </c>
      <c r="M30" s="3" t="str">
        <f t="shared" si="3"/>
        <v>ไม่ผ่าน</v>
      </c>
    </row>
    <row r="31" spans="1:13" s="18" customFormat="1" ht="12.75" customHeight="1" x14ac:dyDescent="0.45">
      <c r="A31" s="32">
        <v>27</v>
      </c>
      <c r="B31" s="95">
        <v>14254</v>
      </c>
      <c r="C31" s="103" t="s">
        <v>59</v>
      </c>
      <c r="D31" s="40"/>
      <c r="E31" s="43"/>
      <c r="F31" s="16"/>
      <c r="G31" s="16"/>
      <c r="H31" s="16"/>
      <c r="I31" s="16"/>
      <c r="J31" s="16"/>
      <c r="K31" s="17">
        <f t="shared" si="4"/>
        <v>0</v>
      </c>
      <c r="L31" s="3" t="str">
        <f>IF(K31&lt;=3,"0",IF(K31&lt;=7,"1",IF(K31&lt;=11,"2",IF(K31&gt;=12,"3"))))</f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8" customFormat="1" ht="12.75" customHeight="1" x14ac:dyDescent="0.45">
      <c r="A32" s="60">
        <v>28</v>
      </c>
      <c r="B32" s="95">
        <v>14255</v>
      </c>
      <c r="C32" s="93" t="s">
        <v>60</v>
      </c>
      <c r="D32" s="53"/>
      <c r="E32" s="54"/>
      <c r="F32" s="16"/>
      <c r="G32" s="16"/>
      <c r="H32" s="16"/>
      <c r="I32" s="16"/>
      <c r="J32" s="16"/>
      <c r="K32" s="17">
        <f t="shared" si="4"/>
        <v>0</v>
      </c>
      <c r="L32" s="3" t="str">
        <f t="shared" si="1"/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18" customFormat="1" ht="12.75" customHeight="1" x14ac:dyDescent="0.45">
      <c r="A33" s="61"/>
      <c r="B33" s="51"/>
      <c r="C33" s="52"/>
      <c r="D33" s="53"/>
      <c r="E33" s="55"/>
      <c r="F33" s="16"/>
      <c r="G33" s="16"/>
      <c r="H33" s="16"/>
      <c r="I33" s="16"/>
      <c r="J33" s="16"/>
      <c r="K33" s="17">
        <f>SUM(F33,G33,H33,I33,J33)</f>
        <v>0</v>
      </c>
      <c r="L33" s="3" t="str">
        <f t="shared" si="1"/>
        <v>0</v>
      </c>
      <c r="M33" s="3" t="str">
        <f>IF(K33&lt;=3,"ไม่ผ่าน",IF(K33&lt;=7,"ผ่าน",IF(K33&lt;=11,"ดี",IF(K33&gt;=12,"ดีเยี่ยม"))))</f>
        <v>ไม่ผ่าน</v>
      </c>
    </row>
    <row r="34" spans="1:13" x14ac:dyDescent="0.5">
      <c r="C34" s="1" t="s">
        <v>2</v>
      </c>
      <c r="F34" s="127">
        <f>COUNTIF(L5:L32,3)</f>
        <v>0</v>
      </c>
      <c r="G34" s="127">
        <f>COUNTIF(L5:L32,2)</f>
        <v>0</v>
      </c>
      <c r="H34" s="127">
        <f>COUNTIF(L5:L32,1)</f>
        <v>0</v>
      </c>
      <c r="I34" s="127">
        <f>COUNTIF(L5:L32,0)</f>
        <v>28</v>
      </c>
    </row>
    <row r="35" spans="1:13" x14ac:dyDescent="0.5">
      <c r="C35" s="1" t="s">
        <v>13</v>
      </c>
      <c r="G35" s="78">
        <f>(F34*100)/28</f>
        <v>0</v>
      </c>
      <c r="K35" s="5" t="s">
        <v>18</v>
      </c>
      <c r="M35" s="78">
        <f>(H34*100)/28</f>
        <v>0</v>
      </c>
    </row>
    <row r="36" spans="1:13" x14ac:dyDescent="0.5">
      <c r="C36" s="1" t="s">
        <v>14</v>
      </c>
      <c r="G36" s="78">
        <f>(G34*100)/28</f>
        <v>0</v>
      </c>
      <c r="K36" s="5" t="s">
        <v>19</v>
      </c>
      <c r="M36" s="78">
        <f>(I34*100)/28</f>
        <v>100</v>
      </c>
    </row>
    <row r="37" spans="1:13" x14ac:dyDescent="0.5">
      <c r="C37" s="1" t="s">
        <v>15</v>
      </c>
      <c r="I37" s="1" t="s">
        <v>20</v>
      </c>
    </row>
    <row r="38" spans="1:13" x14ac:dyDescent="0.5">
      <c r="C38" s="1" t="s">
        <v>16</v>
      </c>
      <c r="I38" s="1" t="s">
        <v>22</v>
      </c>
    </row>
    <row r="39" spans="1:13" x14ac:dyDescent="0.5">
      <c r="C39" s="1" t="s">
        <v>17</v>
      </c>
      <c r="I39" s="1" t="s">
        <v>21</v>
      </c>
    </row>
  </sheetData>
  <mergeCells count="9">
    <mergeCell ref="C3:E4"/>
    <mergeCell ref="E1:K1"/>
    <mergeCell ref="K3:K4"/>
    <mergeCell ref="A3:A4"/>
    <mergeCell ref="F3:J3"/>
    <mergeCell ref="A2:M2"/>
    <mergeCell ref="L3:L4"/>
    <mergeCell ref="M3:M4"/>
    <mergeCell ref="B3:B4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26" workbookViewId="0">
      <selection activeCell="H45" sqref="H45"/>
    </sheetView>
  </sheetViews>
  <sheetFormatPr defaultRowHeight="13.8" x14ac:dyDescent="0.25"/>
  <cols>
    <col min="1" max="1" width="4.69921875" customWidth="1"/>
    <col min="2" max="2" width="8.59765625" customWidth="1"/>
    <col min="3" max="3" width="7.09765625" customWidth="1"/>
    <col min="4" max="4" width="8.3984375" customWidth="1"/>
    <col min="5" max="5" width="5.8984375" customWidth="1"/>
    <col min="6" max="10" width="3.3984375" customWidth="1"/>
    <col min="11" max="13" width="7.19921875" customWidth="1"/>
  </cols>
  <sheetData>
    <row r="1" spans="1:13" s="1" customFormat="1" ht="21" x14ac:dyDescent="0.6">
      <c r="A1" s="2"/>
      <c r="B1" s="2"/>
      <c r="C1" s="2"/>
      <c r="D1" s="2"/>
      <c r="E1" s="136" t="s">
        <v>2</v>
      </c>
      <c r="F1" s="136"/>
      <c r="G1" s="136"/>
      <c r="H1" s="136"/>
      <c r="I1" s="136"/>
      <c r="J1" s="136"/>
      <c r="K1" s="136"/>
      <c r="L1" s="136"/>
      <c r="M1" s="136"/>
    </row>
    <row r="2" spans="1:13" s="1" customFormat="1" ht="29.25" customHeight="1" x14ac:dyDescent="0.6">
      <c r="A2" s="141" t="s">
        <v>31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1" customFormat="1" ht="21" customHeight="1" x14ac:dyDescent="0.5">
      <c r="A3" s="139" t="s">
        <v>3</v>
      </c>
      <c r="B3" s="145" t="s">
        <v>4</v>
      </c>
      <c r="C3" s="130" t="s">
        <v>5</v>
      </c>
      <c r="D3" s="131"/>
      <c r="E3" s="132"/>
      <c r="F3" s="140" t="s">
        <v>1</v>
      </c>
      <c r="G3" s="140"/>
      <c r="H3" s="140"/>
      <c r="I3" s="140"/>
      <c r="J3" s="140"/>
      <c r="K3" s="137" t="s">
        <v>0</v>
      </c>
      <c r="L3" s="142" t="s">
        <v>11</v>
      </c>
      <c r="M3" s="142" t="s">
        <v>12</v>
      </c>
    </row>
    <row r="4" spans="1:13" s="1" customFormat="1" ht="58.5" customHeight="1" x14ac:dyDescent="0.5">
      <c r="A4" s="139"/>
      <c r="B4" s="146"/>
      <c r="C4" s="133"/>
      <c r="D4" s="134"/>
      <c r="E4" s="135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8"/>
      <c r="L4" s="143"/>
      <c r="M4" s="144"/>
    </row>
    <row r="5" spans="1:13" s="1" customFormat="1" ht="12.75" customHeight="1" x14ac:dyDescent="0.5">
      <c r="A5" s="32">
        <v>1</v>
      </c>
      <c r="B5" s="56" t="s">
        <v>322</v>
      </c>
      <c r="C5" s="93" t="s">
        <v>323</v>
      </c>
      <c r="D5" s="38"/>
      <c r="E5" s="39"/>
      <c r="F5" s="4"/>
      <c r="G5" s="4"/>
      <c r="H5" s="4"/>
      <c r="I5" s="4"/>
      <c r="J5" s="4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2.75" customHeight="1" x14ac:dyDescent="0.5">
      <c r="A6" s="32">
        <v>2</v>
      </c>
      <c r="B6" s="56" t="s">
        <v>324</v>
      </c>
      <c r="C6" s="93" t="s">
        <v>325</v>
      </c>
      <c r="D6" s="40"/>
      <c r="E6" s="41"/>
      <c r="F6" s="4"/>
      <c r="G6" s="4"/>
      <c r="H6" s="4"/>
      <c r="I6" s="4"/>
      <c r="J6" s="4"/>
      <c r="K6" s="3">
        <f t="shared" si="0"/>
        <v>0</v>
      </c>
      <c r="L6" s="3" t="str">
        <f t="shared" ref="L6:L40" si="1">IF(K6&lt;=3,"0",IF(K6&lt;=7,"1",IF(K6&lt;=11,"2",IF(K6&gt;=12,"3"))))</f>
        <v>0</v>
      </c>
      <c r="M6" s="3" t="str">
        <f t="shared" ref="M6:M14" si="2">IF(K6&lt;=3,"ไม่ผ่าน",IF(K6&lt;=7,"ผ่าน",IF(K6&lt;=11,"ดี",IF(K6&gt;=12,"ดีเยี่ยม"))))</f>
        <v>ไม่ผ่าน</v>
      </c>
    </row>
    <row r="7" spans="1:13" s="1" customFormat="1" ht="12.75" customHeight="1" x14ac:dyDescent="0.5">
      <c r="A7" s="32">
        <v>3</v>
      </c>
      <c r="B7" s="56" t="s">
        <v>326</v>
      </c>
      <c r="C7" s="93" t="s">
        <v>327</v>
      </c>
      <c r="D7" s="40"/>
      <c r="E7" s="41"/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2.75" customHeight="1" x14ac:dyDescent="0.5">
      <c r="A8" s="32">
        <v>4</v>
      </c>
      <c r="B8" s="56" t="s">
        <v>328</v>
      </c>
      <c r="C8" s="50" t="s">
        <v>329</v>
      </c>
      <c r="D8" s="40"/>
      <c r="E8" s="41"/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2.75" customHeight="1" x14ac:dyDescent="0.5">
      <c r="A9" s="32">
        <v>5</v>
      </c>
      <c r="B9" s="56" t="s">
        <v>330</v>
      </c>
      <c r="C9" s="93" t="s">
        <v>331</v>
      </c>
      <c r="D9" s="40"/>
      <c r="E9" s="41"/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2.75" customHeight="1" x14ac:dyDescent="0.5">
      <c r="A10" s="32">
        <v>6</v>
      </c>
      <c r="B10" s="56" t="s">
        <v>332</v>
      </c>
      <c r="C10" s="93" t="s">
        <v>333</v>
      </c>
      <c r="D10" s="40"/>
      <c r="E10" s="41"/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2.75" customHeight="1" x14ac:dyDescent="0.5">
      <c r="A11" s="32">
        <v>7</v>
      </c>
      <c r="B11" s="56" t="s">
        <v>334</v>
      </c>
      <c r="C11" s="93" t="s">
        <v>335</v>
      </c>
      <c r="D11" s="40"/>
      <c r="E11" s="41"/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2.75" customHeight="1" x14ac:dyDescent="0.5">
      <c r="A12" s="32">
        <v>8</v>
      </c>
      <c r="B12" s="56" t="s">
        <v>336</v>
      </c>
      <c r="C12" s="93" t="s">
        <v>337</v>
      </c>
      <c r="D12" s="40"/>
      <c r="E12" s="41"/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2.75" customHeight="1" x14ac:dyDescent="0.5">
      <c r="A13" s="32">
        <v>9</v>
      </c>
      <c r="B13" s="56" t="s">
        <v>338</v>
      </c>
      <c r="C13" s="93" t="s">
        <v>339</v>
      </c>
      <c r="D13" s="40"/>
      <c r="E13" s="41"/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2.75" customHeight="1" x14ac:dyDescent="0.5">
      <c r="A14" s="32">
        <v>10</v>
      </c>
      <c r="B14" s="56" t="s">
        <v>340</v>
      </c>
      <c r="C14" s="93" t="s">
        <v>341</v>
      </c>
      <c r="D14" s="40"/>
      <c r="E14" s="41"/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2.75" customHeight="1" x14ac:dyDescent="0.5">
      <c r="A15" s="32">
        <v>11</v>
      </c>
      <c r="B15" s="56" t="s">
        <v>342</v>
      </c>
      <c r="C15" s="93" t="s">
        <v>343</v>
      </c>
      <c r="D15" s="40"/>
      <c r="E15" s="41"/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ref="M15:M27" si="3">IF(K15&lt;=3,"ไม่ผ่าน",IF(K15&lt;=7,"ผ่าน",IF(K15&lt;=11,"ดี",IF(K15&gt;=12,"ดีเยี่ยม"))))</f>
        <v>ไม่ผ่าน</v>
      </c>
    </row>
    <row r="16" spans="1:13" s="1" customFormat="1" ht="12.75" customHeight="1" x14ac:dyDescent="0.5">
      <c r="A16" s="32">
        <v>12</v>
      </c>
      <c r="B16" s="56" t="s">
        <v>344</v>
      </c>
      <c r="C16" s="93" t="s">
        <v>345</v>
      </c>
      <c r="D16" s="40"/>
      <c r="E16" s="41"/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" customFormat="1" ht="12.75" customHeight="1" x14ac:dyDescent="0.5">
      <c r="A17" s="32">
        <v>13</v>
      </c>
      <c r="B17" s="56" t="s">
        <v>346</v>
      </c>
      <c r="C17" s="93" t="s">
        <v>347</v>
      </c>
      <c r="D17" s="40"/>
      <c r="E17" s="41"/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2.75" customHeight="1" x14ac:dyDescent="0.5">
      <c r="A18" s="32">
        <v>14</v>
      </c>
      <c r="B18" s="56" t="s">
        <v>348</v>
      </c>
      <c r="C18" s="93" t="s">
        <v>349</v>
      </c>
      <c r="D18" s="40"/>
      <c r="E18" s="41"/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2.75" customHeight="1" x14ac:dyDescent="0.5">
      <c r="A19" s="32">
        <v>15</v>
      </c>
      <c r="B19" s="56" t="s">
        <v>350</v>
      </c>
      <c r="C19" s="93" t="s">
        <v>351</v>
      </c>
      <c r="D19" s="40"/>
      <c r="E19" s="41"/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2.75" customHeight="1" x14ac:dyDescent="0.5">
      <c r="A20" s="32">
        <v>16</v>
      </c>
      <c r="B20" s="56" t="s">
        <v>352</v>
      </c>
      <c r="C20" s="93" t="s">
        <v>353</v>
      </c>
      <c r="D20" s="40"/>
      <c r="E20" s="41"/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2.75" customHeight="1" x14ac:dyDescent="0.5">
      <c r="A21" s="32">
        <v>17</v>
      </c>
      <c r="B21" s="56" t="s">
        <v>354</v>
      </c>
      <c r="C21" s="93" t="s">
        <v>355</v>
      </c>
      <c r="D21" s="40"/>
      <c r="E21" s="41"/>
      <c r="F21" s="4"/>
      <c r="G21" s="4"/>
      <c r="H21" s="4"/>
      <c r="I21" s="4"/>
      <c r="J21" s="4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2.75" customHeight="1" x14ac:dyDescent="0.5">
      <c r="A22" s="32">
        <v>18</v>
      </c>
      <c r="B22" s="56" t="s">
        <v>356</v>
      </c>
      <c r="C22" s="93" t="s">
        <v>357</v>
      </c>
      <c r="D22" s="40"/>
      <c r="E22" s="71"/>
      <c r="F22" s="4"/>
      <c r="G22" s="4"/>
      <c r="H22" s="4"/>
      <c r="I22" s="4"/>
      <c r="J22" s="4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2.75" customHeight="1" x14ac:dyDescent="0.5">
      <c r="A23" s="32">
        <v>19</v>
      </c>
      <c r="B23" s="56" t="s">
        <v>358</v>
      </c>
      <c r="C23" s="93" t="s">
        <v>359</v>
      </c>
      <c r="D23" s="40"/>
      <c r="E23" s="41"/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2.75" customHeight="1" x14ac:dyDescent="0.5">
      <c r="A24" s="32">
        <v>20</v>
      </c>
      <c r="B24" s="56" t="s">
        <v>360</v>
      </c>
      <c r="C24" s="93" t="s">
        <v>361</v>
      </c>
      <c r="D24" s="40"/>
      <c r="E24" s="41"/>
      <c r="F24" s="4"/>
      <c r="G24" s="4"/>
      <c r="H24" s="4"/>
      <c r="I24" s="4"/>
      <c r="J24" s="4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2.75" customHeight="1" x14ac:dyDescent="0.5">
      <c r="A25" s="32">
        <v>21</v>
      </c>
      <c r="B25" s="56" t="s">
        <v>362</v>
      </c>
      <c r="C25" s="93" t="s">
        <v>363</v>
      </c>
      <c r="D25" s="40"/>
      <c r="E25" s="41"/>
      <c r="F25" s="4"/>
      <c r="G25" s="4"/>
      <c r="H25" s="4"/>
      <c r="I25" s="4"/>
      <c r="J25" s="4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2.75" customHeight="1" x14ac:dyDescent="0.5">
      <c r="A26" s="32">
        <v>22</v>
      </c>
      <c r="B26" s="56" t="s">
        <v>364</v>
      </c>
      <c r="C26" s="93" t="s">
        <v>365</v>
      </c>
      <c r="D26" s="40"/>
      <c r="E26" s="41"/>
      <c r="F26" s="4"/>
      <c r="G26" s="4"/>
      <c r="H26" s="4"/>
      <c r="I26" s="4"/>
      <c r="J26" s="4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2.75" customHeight="1" x14ac:dyDescent="0.5">
      <c r="A27" s="32">
        <v>23</v>
      </c>
      <c r="B27" s="56" t="s">
        <v>366</v>
      </c>
      <c r="C27" s="93" t="s">
        <v>367</v>
      </c>
      <c r="D27" s="40"/>
      <c r="E27" s="41"/>
      <c r="F27" s="4"/>
      <c r="G27" s="4"/>
      <c r="H27" s="4"/>
      <c r="I27" s="4"/>
      <c r="J27" s="4"/>
      <c r="K27" s="3">
        <f t="shared" ref="K27:K40" si="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2.75" customHeight="1" x14ac:dyDescent="0.5">
      <c r="A28" s="32">
        <v>24</v>
      </c>
      <c r="B28" s="56" t="s">
        <v>368</v>
      </c>
      <c r="C28" s="93" t="s">
        <v>369</v>
      </c>
      <c r="D28" s="40"/>
      <c r="E28" s="41"/>
      <c r="F28" s="4"/>
      <c r="G28" s="4"/>
      <c r="H28" s="4"/>
      <c r="I28" s="4"/>
      <c r="J28" s="4"/>
      <c r="K28" s="3">
        <f t="shared" si="4"/>
        <v>0</v>
      </c>
      <c r="L28" s="3" t="str">
        <f>IF(K28&lt;=3,"0",IF(K28&lt;=7,"1",IF(K28&lt;=11,"2",IF(K28&gt;=12,"3"))))</f>
        <v>0</v>
      </c>
      <c r="M28" s="3" t="str">
        <f>IF(K28&lt;=3,"ไม่ผ่าน",IF(K28&lt;=7,"ผ่าน",IF(K28&lt;=11,"ดี",IF(K28&gt;=12,"ดีเยี่ยม"))))</f>
        <v>ไม่ผ่าน</v>
      </c>
    </row>
    <row r="29" spans="1:13" s="1" customFormat="1" ht="12.75" customHeight="1" x14ac:dyDescent="0.5">
      <c r="A29" s="32">
        <v>25</v>
      </c>
      <c r="B29" s="56" t="s">
        <v>370</v>
      </c>
      <c r="C29" s="50" t="s">
        <v>371</v>
      </c>
      <c r="D29" s="40"/>
      <c r="E29" s="41"/>
      <c r="F29" s="4"/>
      <c r="G29" s="4"/>
      <c r="H29" s="4"/>
      <c r="I29" s="4"/>
      <c r="J29" s="4"/>
      <c r="K29" s="3">
        <f t="shared" si="4"/>
        <v>0</v>
      </c>
      <c r="L29" s="3" t="str">
        <f t="shared" si="1"/>
        <v>0</v>
      </c>
      <c r="M29" s="3" t="str">
        <f t="shared" ref="M29:M40" si="5">IF(K29&lt;=3,"ไม่ผ่าน",IF(K29&lt;=7,"ผ่าน",IF(K29&lt;=11,"ดี",IF(K29&gt;=12,"ดีเยี่ยม"))))</f>
        <v>ไม่ผ่าน</v>
      </c>
    </row>
    <row r="30" spans="1:13" s="1" customFormat="1" ht="12.75" customHeight="1" x14ac:dyDescent="0.5">
      <c r="A30" s="32">
        <v>26</v>
      </c>
      <c r="B30" s="56" t="s">
        <v>372</v>
      </c>
      <c r="C30" s="93" t="s">
        <v>373</v>
      </c>
      <c r="D30" s="40"/>
      <c r="E30" s="41"/>
      <c r="F30" s="4"/>
      <c r="G30" s="4"/>
      <c r="H30" s="4"/>
      <c r="I30" s="4"/>
      <c r="J30" s="4"/>
      <c r="K30" s="3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" customFormat="1" ht="12.75" customHeight="1" x14ac:dyDescent="0.5">
      <c r="A31" s="32">
        <v>27</v>
      </c>
      <c r="B31" s="56" t="s">
        <v>374</v>
      </c>
      <c r="C31" s="93" t="s">
        <v>375</v>
      </c>
      <c r="D31" s="40"/>
      <c r="E31" s="43"/>
      <c r="F31" s="4"/>
      <c r="G31" s="4"/>
      <c r="H31" s="4"/>
      <c r="I31" s="4"/>
      <c r="J31" s="4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" customFormat="1" ht="12.75" customHeight="1" x14ac:dyDescent="0.5">
      <c r="A32" s="32">
        <v>28</v>
      </c>
      <c r="B32" s="56" t="s">
        <v>376</v>
      </c>
      <c r="C32" s="93" t="s">
        <v>377</v>
      </c>
      <c r="D32" s="40"/>
      <c r="E32" s="43"/>
      <c r="F32" s="4"/>
      <c r="G32" s="4"/>
      <c r="H32" s="4"/>
      <c r="I32" s="4"/>
      <c r="J32" s="4"/>
      <c r="K32" s="3">
        <f t="shared" ref="K32:K37" si="6">SUM(F32,G32,H32,I32,J32)</f>
        <v>0</v>
      </c>
      <c r="L32" s="3" t="str">
        <f t="shared" ref="L32:L37" si="7">IF(K32&lt;=3,"0",IF(K32&lt;=7,"1",IF(K32&lt;=11,"2",IF(K32&gt;=12,"3"))))</f>
        <v>0</v>
      </c>
      <c r="M32" s="3" t="str">
        <f t="shared" ref="M32:M37" si="8">IF(K32&lt;=3,"ไม่ผ่าน",IF(K32&lt;=7,"ผ่าน",IF(K32&lt;=11,"ดี",IF(K32&gt;=12,"ดีเยี่ยม"))))</f>
        <v>ไม่ผ่าน</v>
      </c>
    </row>
    <row r="33" spans="1:13" s="1" customFormat="1" ht="12.75" customHeight="1" x14ac:dyDescent="0.5">
      <c r="A33" s="32">
        <v>29</v>
      </c>
      <c r="B33" s="56" t="s">
        <v>378</v>
      </c>
      <c r="C33" s="93" t="s">
        <v>379</v>
      </c>
      <c r="D33" s="40"/>
      <c r="E33" s="43"/>
      <c r="F33" s="4"/>
      <c r="G33" s="4"/>
      <c r="H33" s="4"/>
      <c r="I33" s="4"/>
      <c r="J33" s="4"/>
      <c r="K33" s="3">
        <f t="shared" si="6"/>
        <v>0</v>
      </c>
      <c r="L33" s="3" t="str">
        <f t="shared" si="7"/>
        <v>0</v>
      </c>
      <c r="M33" s="3" t="str">
        <f t="shared" si="8"/>
        <v>ไม่ผ่าน</v>
      </c>
    </row>
    <row r="34" spans="1:13" s="1" customFormat="1" ht="12.75" customHeight="1" x14ac:dyDescent="0.5">
      <c r="A34" s="32">
        <v>30</v>
      </c>
      <c r="B34" s="56" t="s">
        <v>380</v>
      </c>
      <c r="C34" s="93" t="s">
        <v>381</v>
      </c>
      <c r="D34" s="40"/>
      <c r="E34" s="43"/>
      <c r="F34" s="4"/>
      <c r="G34" s="4"/>
      <c r="H34" s="4"/>
      <c r="I34" s="4"/>
      <c r="J34" s="4"/>
      <c r="K34" s="3">
        <f t="shared" si="6"/>
        <v>0</v>
      </c>
      <c r="L34" s="3" t="str">
        <f t="shared" si="7"/>
        <v>0</v>
      </c>
      <c r="M34" s="3" t="str">
        <f t="shared" si="8"/>
        <v>ไม่ผ่าน</v>
      </c>
    </row>
    <row r="35" spans="1:13" s="1" customFormat="1" ht="12.75" customHeight="1" x14ac:dyDescent="0.5">
      <c r="A35" s="32">
        <v>31</v>
      </c>
      <c r="B35" s="56" t="s">
        <v>382</v>
      </c>
      <c r="C35" s="93" t="s">
        <v>383</v>
      </c>
      <c r="D35" s="40"/>
      <c r="E35" s="43"/>
      <c r="F35" s="4"/>
      <c r="G35" s="4"/>
      <c r="H35" s="4"/>
      <c r="I35" s="4"/>
      <c r="J35" s="4"/>
      <c r="K35" s="3">
        <f t="shared" si="6"/>
        <v>0</v>
      </c>
      <c r="L35" s="3" t="str">
        <f t="shared" si="7"/>
        <v>0</v>
      </c>
      <c r="M35" s="3" t="str">
        <f t="shared" si="8"/>
        <v>ไม่ผ่าน</v>
      </c>
    </row>
    <row r="36" spans="1:13" s="1" customFormat="1" ht="12.75" customHeight="1" x14ac:dyDescent="0.5">
      <c r="A36" s="32">
        <v>32</v>
      </c>
      <c r="B36" s="56" t="s">
        <v>384</v>
      </c>
      <c r="C36" s="93" t="s">
        <v>385</v>
      </c>
      <c r="D36" s="40"/>
      <c r="E36" s="43"/>
      <c r="F36" s="4"/>
      <c r="G36" s="4"/>
      <c r="H36" s="4"/>
      <c r="I36" s="4"/>
      <c r="J36" s="4"/>
      <c r="K36" s="3">
        <f t="shared" si="6"/>
        <v>0</v>
      </c>
      <c r="L36" s="3" t="str">
        <f t="shared" si="7"/>
        <v>0</v>
      </c>
      <c r="M36" s="3" t="str">
        <f t="shared" si="8"/>
        <v>ไม่ผ่าน</v>
      </c>
    </row>
    <row r="37" spans="1:13" s="1" customFormat="1" ht="12.75" customHeight="1" x14ac:dyDescent="0.5">
      <c r="A37" s="32">
        <v>33</v>
      </c>
      <c r="B37" s="56" t="s">
        <v>386</v>
      </c>
      <c r="C37" s="93" t="s">
        <v>387</v>
      </c>
      <c r="D37" s="40"/>
      <c r="E37" s="43"/>
      <c r="F37" s="4"/>
      <c r="G37" s="4"/>
      <c r="H37" s="4"/>
      <c r="I37" s="4"/>
      <c r="J37" s="4"/>
      <c r="K37" s="3">
        <f t="shared" si="6"/>
        <v>0</v>
      </c>
      <c r="L37" s="3" t="str">
        <f t="shared" si="7"/>
        <v>0</v>
      </c>
      <c r="M37" s="3" t="str">
        <f t="shared" si="8"/>
        <v>ไม่ผ่าน</v>
      </c>
    </row>
    <row r="38" spans="1:13" s="1" customFormat="1" ht="12.75" customHeight="1" x14ac:dyDescent="0.5">
      <c r="A38" s="32">
        <v>34</v>
      </c>
      <c r="B38" s="56" t="s">
        <v>388</v>
      </c>
      <c r="C38" s="93" t="s">
        <v>389</v>
      </c>
      <c r="D38" s="40"/>
      <c r="E38" s="43"/>
      <c r="F38" s="4"/>
      <c r="G38" s="4"/>
      <c r="H38" s="4"/>
      <c r="I38" s="4"/>
      <c r="J38" s="4"/>
      <c r="K38" s="3">
        <f t="shared" si="4"/>
        <v>0</v>
      </c>
      <c r="L38" s="3" t="str">
        <f t="shared" si="1"/>
        <v>0</v>
      </c>
      <c r="M38" s="3" t="str">
        <f t="shared" si="5"/>
        <v>ไม่ผ่าน</v>
      </c>
    </row>
    <row r="39" spans="1:13" s="1" customFormat="1" ht="12.75" customHeight="1" x14ac:dyDescent="0.5">
      <c r="A39" s="32">
        <v>35</v>
      </c>
      <c r="B39" s="56" t="s">
        <v>390</v>
      </c>
      <c r="C39" s="93" t="s">
        <v>391</v>
      </c>
      <c r="D39" s="40"/>
      <c r="E39" s="43"/>
      <c r="F39" s="4"/>
      <c r="G39" s="4"/>
      <c r="H39" s="4"/>
      <c r="I39" s="4"/>
      <c r="J39" s="4"/>
      <c r="K39" s="3">
        <f t="shared" si="4"/>
        <v>0</v>
      </c>
      <c r="L39" s="3" t="str">
        <f t="shared" si="1"/>
        <v>0</v>
      </c>
      <c r="M39" s="3" t="str">
        <f t="shared" si="5"/>
        <v>ไม่ผ่าน</v>
      </c>
    </row>
    <row r="40" spans="1:13" s="1" customFormat="1" ht="12.75" customHeight="1" x14ac:dyDescent="0.5">
      <c r="A40" s="32">
        <v>36</v>
      </c>
      <c r="B40" s="56" t="s">
        <v>392</v>
      </c>
      <c r="C40" s="93" t="s">
        <v>393</v>
      </c>
      <c r="D40" s="33"/>
      <c r="E40" s="34"/>
      <c r="F40" s="4"/>
      <c r="G40" s="4"/>
      <c r="H40" s="4"/>
      <c r="I40" s="4"/>
      <c r="J40" s="4"/>
      <c r="K40" s="3">
        <f t="shared" si="4"/>
        <v>0</v>
      </c>
      <c r="L40" s="3" t="str">
        <f t="shared" si="1"/>
        <v>0</v>
      </c>
      <c r="M40" s="3" t="str">
        <f t="shared" si="5"/>
        <v>ไม่ผ่าน</v>
      </c>
    </row>
    <row r="41" spans="1:13" s="1" customFormat="1" ht="17.25" customHeight="1" x14ac:dyDescent="0.5">
      <c r="A41" s="9"/>
      <c r="B41" s="9"/>
      <c r="C41" s="9"/>
      <c r="D41" s="9"/>
      <c r="E41" s="10"/>
      <c r="F41" s="11"/>
      <c r="G41" s="11"/>
      <c r="H41" s="11"/>
      <c r="I41" s="11"/>
      <c r="J41" s="11"/>
      <c r="K41" s="10"/>
      <c r="L41" s="10"/>
      <c r="M41" s="10"/>
    </row>
    <row r="42" spans="1:13" s="1" customFormat="1" ht="19.8" x14ac:dyDescent="0.5">
      <c r="C42" s="1" t="s">
        <v>2</v>
      </c>
      <c r="F42" s="127">
        <f>COUNTIF(L5:L40,3)</f>
        <v>0</v>
      </c>
      <c r="G42" s="127">
        <f>COUNTIF(L5:L40,2)</f>
        <v>0</v>
      </c>
      <c r="H42" s="127">
        <f>COUNTIF(L5:L40,1)</f>
        <v>0</v>
      </c>
      <c r="I42" s="127">
        <f>COUNTIF(L5:L40,0)</f>
        <v>36</v>
      </c>
      <c r="J42" s="5"/>
    </row>
    <row r="43" spans="1:13" s="1" customFormat="1" ht="19.8" x14ac:dyDescent="0.5">
      <c r="C43" s="1" t="s">
        <v>13</v>
      </c>
      <c r="F43" s="5"/>
      <c r="G43" s="80">
        <f>(F42*100)/36</f>
        <v>0</v>
      </c>
      <c r="H43" s="5"/>
      <c r="I43" s="5"/>
      <c r="J43" s="5"/>
      <c r="K43" s="5" t="s">
        <v>18</v>
      </c>
      <c r="M43" s="80">
        <f>(H42*100)/36</f>
        <v>0</v>
      </c>
    </row>
    <row r="44" spans="1:13" s="1" customFormat="1" ht="19.8" x14ac:dyDescent="0.5">
      <c r="C44" s="1" t="s">
        <v>14</v>
      </c>
      <c r="F44" s="5"/>
      <c r="G44" s="80">
        <f>(G42*100)/36</f>
        <v>0</v>
      </c>
      <c r="H44" s="5"/>
      <c r="I44" s="5"/>
      <c r="J44" s="5"/>
      <c r="K44" s="5" t="s">
        <v>19</v>
      </c>
      <c r="M44" s="80">
        <f>(I42*100)/36</f>
        <v>100</v>
      </c>
    </row>
    <row r="45" spans="1:13" s="1" customFormat="1" ht="19.8" x14ac:dyDescent="0.5">
      <c r="C45" s="1" t="s">
        <v>15</v>
      </c>
      <c r="F45" s="5"/>
      <c r="G45" s="5"/>
      <c r="H45" s="5"/>
      <c r="I45" s="1" t="s">
        <v>20</v>
      </c>
      <c r="J45" s="5"/>
    </row>
    <row r="46" spans="1:13" s="1" customFormat="1" ht="19.8" x14ac:dyDescent="0.5">
      <c r="C46" s="1" t="s">
        <v>16</v>
      </c>
      <c r="F46" s="5"/>
      <c r="G46" s="5"/>
      <c r="H46" s="5"/>
      <c r="I46" s="1" t="s">
        <v>23</v>
      </c>
      <c r="J46" s="5"/>
    </row>
    <row r="47" spans="1:13" s="1" customFormat="1" ht="19.8" x14ac:dyDescent="0.5">
      <c r="C47" s="1" t="s">
        <v>17</v>
      </c>
      <c r="F47" s="5"/>
      <c r="G47" s="5"/>
      <c r="H47" s="5"/>
      <c r="I47" s="1" t="s">
        <v>21</v>
      </c>
      <c r="J47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C3" sqref="C3:C4"/>
    </sheetView>
  </sheetViews>
  <sheetFormatPr defaultRowHeight="13.8" x14ac:dyDescent="0.25"/>
  <cols>
    <col min="1" max="1" width="4.3984375" customWidth="1"/>
    <col min="2" max="2" width="8.09765625" customWidth="1"/>
    <col min="3" max="3" width="22.69921875" customWidth="1"/>
    <col min="4" max="8" width="3.69921875" customWidth="1"/>
    <col min="9" max="10" width="8.59765625" customWidth="1"/>
    <col min="11" max="11" width="9.8984375" customWidth="1"/>
  </cols>
  <sheetData>
    <row r="1" spans="1:11" s="1" customFormat="1" ht="21" x14ac:dyDescent="0.6">
      <c r="A1" s="2"/>
      <c r="B1" s="2"/>
      <c r="C1" s="136" t="s">
        <v>2</v>
      </c>
      <c r="D1" s="136"/>
      <c r="E1" s="136"/>
      <c r="F1" s="136"/>
      <c r="G1" s="136"/>
      <c r="H1" s="136"/>
      <c r="I1" s="136"/>
      <c r="J1" s="136"/>
      <c r="K1" s="136"/>
    </row>
    <row r="2" spans="1:11" s="1" customFormat="1" ht="29.25" customHeight="1" x14ac:dyDescent="0.6">
      <c r="A2" s="141" t="s">
        <v>464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s="1" customFormat="1" ht="21" customHeight="1" x14ac:dyDescent="0.5">
      <c r="A3" s="139" t="s">
        <v>3</v>
      </c>
      <c r="B3" s="145" t="s">
        <v>4</v>
      </c>
      <c r="C3" s="139" t="s">
        <v>5</v>
      </c>
      <c r="D3" s="140" t="s">
        <v>1</v>
      </c>
      <c r="E3" s="140"/>
      <c r="F3" s="140"/>
      <c r="G3" s="140"/>
      <c r="H3" s="140"/>
      <c r="I3" s="137" t="s">
        <v>0</v>
      </c>
      <c r="J3" s="142" t="s">
        <v>11</v>
      </c>
      <c r="K3" s="142" t="s">
        <v>12</v>
      </c>
    </row>
    <row r="4" spans="1:11" s="1" customFormat="1" ht="58.5" customHeight="1" x14ac:dyDescent="0.5">
      <c r="A4" s="139"/>
      <c r="B4" s="146"/>
      <c r="C4" s="139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38"/>
      <c r="J4" s="143"/>
      <c r="K4" s="144"/>
    </row>
    <row r="5" spans="1:11" s="1" customFormat="1" ht="13.5" customHeight="1" x14ac:dyDescent="0.5">
      <c r="A5" s="8">
        <v>1</v>
      </c>
      <c r="B5" s="56" t="s">
        <v>394</v>
      </c>
      <c r="C5" s="93" t="s">
        <v>395</v>
      </c>
      <c r="D5" s="4"/>
      <c r="E5" s="4"/>
      <c r="F5" s="4"/>
      <c r="G5" s="4"/>
      <c r="H5" s="4"/>
      <c r="I5" s="3">
        <f t="shared" ref="I5:I26" si="0">SUM(D5,E5,F5,G5,H5)</f>
        <v>0</v>
      </c>
      <c r="J5" s="3" t="str">
        <f>IF(I5&lt;=3,"0",IF(I5&lt;=7,"1",IF(I5&lt;=11,"2",IF(I5&gt;=12,"3"))))</f>
        <v>0</v>
      </c>
      <c r="K5" s="3" t="str">
        <f>IF(I5&lt;=3,"ไม่ผ่าน",IF(I5&lt;=7,"ผ่าน",IF(I5&lt;=11,"ดี",IF(I5&gt;=12,"ดีเยี่ยม"))))</f>
        <v>ไม่ผ่าน</v>
      </c>
    </row>
    <row r="6" spans="1:11" s="1" customFormat="1" ht="13.5" customHeight="1" x14ac:dyDescent="0.5">
      <c r="A6" s="8">
        <v>2</v>
      </c>
      <c r="B6" s="56" t="s">
        <v>396</v>
      </c>
      <c r="C6" s="93" t="s">
        <v>397</v>
      </c>
      <c r="D6" s="4"/>
      <c r="E6" s="4"/>
      <c r="F6" s="4"/>
      <c r="G6" s="4"/>
      <c r="H6" s="4"/>
      <c r="I6" s="3">
        <f t="shared" si="0"/>
        <v>0</v>
      </c>
      <c r="J6" s="3" t="str">
        <f t="shared" ref="J6:J39" si="1">IF(I6&lt;=3,"0",IF(I6&lt;=7,"1",IF(I6&lt;=11,"2",IF(I6&gt;=12,"3"))))</f>
        <v>0</v>
      </c>
      <c r="K6" s="3" t="str">
        <f t="shared" ref="K6:K15" si="2">IF(I6&lt;=3,"ไม่ผ่าน",IF(I6&lt;=7,"ผ่าน",IF(I6&lt;=11,"ดี",IF(I6&gt;=12,"ดีเยี่ยม"))))</f>
        <v>ไม่ผ่าน</v>
      </c>
    </row>
    <row r="7" spans="1:11" s="1" customFormat="1" ht="13.5" customHeight="1" x14ac:dyDescent="0.5">
      <c r="A7" s="8">
        <v>3</v>
      </c>
      <c r="B7" s="56" t="s">
        <v>398</v>
      </c>
      <c r="C7" s="93" t="s">
        <v>399</v>
      </c>
      <c r="D7" s="4"/>
      <c r="E7" s="4"/>
      <c r="F7" s="4"/>
      <c r="G7" s="4"/>
      <c r="H7" s="4"/>
      <c r="I7" s="3">
        <f t="shared" si="0"/>
        <v>0</v>
      </c>
      <c r="J7" s="3" t="str">
        <f t="shared" si="1"/>
        <v>0</v>
      </c>
      <c r="K7" s="3" t="str">
        <f t="shared" si="2"/>
        <v>ไม่ผ่าน</v>
      </c>
    </row>
    <row r="8" spans="1:11" s="1" customFormat="1" ht="13.5" customHeight="1" x14ac:dyDescent="0.5">
      <c r="A8" s="8">
        <v>4</v>
      </c>
      <c r="B8" s="56" t="s">
        <v>400</v>
      </c>
      <c r="C8" s="93" t="s">
        <v>401</v>
      </c>
      <c r="D8" s="4"/>
      <c r="E8" s="4"/>
      <c r="F8" s="4"/>
      <c r="G8" s="4"/>
      <c r="H8" s="4"/>
      <c r="I8" s="3">
        <f t="shared" si="0"/>
        <v>0</v>
      </c>
      <c r="J8" s="3" t="str">
        <f t="shared" si="1"/>
        <v>0</v>
      </c>
      <c r="K8" s="3" t="str">
        <f t="shared" si="2"/>
        <v>ไม่ผ่าน</v>
      </c>
    </row>
    <row r="9" spans="1:11" s="1" customFormat="1" ht="13.5" customHeight="1" x14ac:dyDescent="0.5">
      <c r="A9" s="8">
        <v>5</v>
      </c>
      <c r="B9" s="56" t="s">
        <v>402</v>
      </c>
      <c r="C9" s="93" t="s">
        <v>403</v>
      </c>
      <c r="D9" s="4"/>
      <c r="E9" s="4"/>
      <c r="F9" s="4"/>
      <c r="G9" s="4"/>
      <c r="H9" s="4"/>
      <c r="I9" s="3">
        <f t="shared" si="0"/>
        <v>0</v>
      </c>
      <c r="J9" s="3" t="str">
        <f t="shared" si="1"/>
        <v>0</v>
      </c>
      <c r="K9" s="3" t="str">
        <f t="shared" si="2"/>
        <v>ไม่ผ่าน</v>
      </c>
    </row>
    <row r="10" spans="1:11" s="1" customFormat="1" ht="13.5" customHeight="1" x14ac:dyDescent="0.5">
      <c r="A10" s="8">
        <v>6</v>
      </c>
      <c r="B10" s="56" t="s">
        <v>404</v>
      </c>
      <c r="C10" s="93" t="s">
        <v>405</v>
      </c>
      <c r="D10" s="4"/>
      <c r="E10" s="4"/>
      <c r="F10" s="4"/>
      <c r="G10" s="4"/>
      <c r="H10" s="4"/>
      <c r="I10" s="3">
        <f t="shared" si="0"/>
        <v>0</v>
      </c>
      <c r="J10" s="3" t="str">
        <f t="shared" si="1"/>
        <v>0</v>
      </c>
      <c r="K10" s="3" t="str">
        <f t="shared" si="2"/>
        <v>ไม่ผ่าน</v>
      </c>
    </row>
    <row r="11" spans="1:11" s="1" customFormat="1" ht="13.5" customHeight="1" x14ac:dyDescent="0.5">
      <c r="A11" s="8">
        <v>7</v>
      </c>
      <c r="B11" s="56" t="s">
        <v>406</v>
      </c>
      <c r="C11" s="93" t="s">
        <v>407</v>
      </c>
      <c r="D11" s="4"/>
      <c r="E11" s="4"/>
      <c r="F11" s="4"/>
      <c r="G11" s="4"/>
      <c r="H11" s="4"/>
      <c r="I11" s="3">
        <f t="shared" si="0"/>
        <v>0</v>
      </c>
      <c r="J11" s="3" t="str">
        <f t="shared" si="1"/>
        <v>0</v>
      </c>
      <c r="K11" s="3" t="str">
        <f t="shared" si="2"/>
        <v>ไม่ผ่าน</v>
      </c>
    </row>
    <row r="12" spans="1:11" s="1" customFormat="1" ht="13.5" customHeight="1" x14ac:dyDescent="0.5">
      <c r="A12" s="8">
        <v>8</v>
      </c>
      <c r="B12" s="56" t="s">
        <v>408</v>
      </c>
      <c r="C12" s="93" t="s">
        <v>409</v>
      </c>
      <c r="D12" s="4"/>
      <c r="E12" s="4"/>
      <c r="F12" s="4"/>
      <c r="G12" s="4"/>
      <c r="H12" s="4"/>
      <c r="I12" s="3">
        <f t="shared" si="0"/>
        <v>0</v>
      </c>
      <c r="J12" s="3" t="str">
        <f t="shared" si="1"/>
        <v>0</v>
      </c>
      <c r="K12" s="3" t="str">
        <f t="shared" si="2"/>
        <v>ไม่ผ่าน</v>
      </c>
    </row>
    <row r="13" spans="1:11" s="1" customFormat="1" ht="13.5" customHeight="1" x14ac:dyDescent="0.5">
      <c r="A13" s="8">
        <v>9</v>
      </c>
      <c r="B13" s="56" t="s">
        <v>410</v>
      </c>
      <c r="C13" s="93" t="s">
        <v>411</v>
      </c>
      <c r="D13" s="4"/>
      <c r="E13" s="4"/>
      <c r="F13" s="4"/>
      <c r="G13" s="4"/>
      <c r="H13" s="4"/>
      <c r="I13" s="3">
        <f t="shared" si="0"/>
        <v>0</v>
      </c>
      <c r="J13" s="3" t="str">
        <f t="shared" si="1"/>
        <v>0</v>
      </c>
      <c r="K13" s="3" t="str">
        <f t="shared" si="2"/>
        <v>ไม่ผ่าน</v>
      </c>
    </row>
    <row r="14" spans="1:11" s="1" customFormat="1" ht="13.5" customHeight="1" x14ac:dyDescent="0.5">
      <c r="A14" s="8">
        <v>10</v>
      </c>
      <c r="B14" s="56" t="s">
        <v>412</v>
      </c>
      <c r="C14" s="93" t="s">
        <v>413</v>
      </c>
      <c r="D14" s="4"/>
      <c r="E14" s="4"/>
      <c r="F14" s="4"/>
      <c r="G14" s="4"/>
      <c r="H14" s="4"/>
      <c r="I14" s="3">
        <f t="shared" si="0"/>
        <v>0</v>
      </c>
      <c r="J14" s="3" t="str">
        <f t="shared" si="1"/>
        <v>0</v>
      </c>
      <c r="K14" s="3" t="str">
        <f t="shared" si="2"/>
        <v>ไม่ผ่าน</v>
      </c>
    </row>
    <row r="15" spans="1:11" s="1" customFormat="1" ht="13.5" customHeight="1" x14ac:dyDescent="0.5">
      <c r="A15" s="8">
        <v>11</v>
      </c>
      <c r="B15" s="56" t="s">
        <v>414</v>
      </c>
      <c r="C15" s="93" t="s">
        <v>415</v>
      </c>
      <c r="D15" s="4"/>
      <c r="E15" s="4"/>
      <c r="F15" s="4"/>
      <c r="G15" s="4"/>
      <c r="H15" s="4"/>
      <c r="I15" s="3">
        <f t="shared" si="0"/>
        <v>0</v>
      </c>
      <c r="J15" s="3" t="str">
        <f t="shared" si="1"/>
        <v>0</v>
      </c>
      <c r="K15" s="3" t="str">
        <f t="shared" si="2"/>
        <v>ไม่ผ่าน</v>
      </c>
    </row>
    <row r="16" spans="1:11" s="1" customFormat="1" ht="13.5" customHeight="1" x14ac:dyDescent="0.5">
      <c r="A16" s="8">
        <v>12</v>
      </c>
      <c r="B16" s="56" t="s">
        <v>416</v>
      </c>
      <c r="C16" s="93" t="s">
        <v>417</v>
      </c>
      <c r="D16" s="4"/>
      <c r="E16" s="4"/>
      <c r="F16" s="4"/>
      <c r="G16" s="4"/>
      <c r="H16" s="4"/>
      <c r="I16" s="3">
        <f t="shared" si="0"/>
        <v>0</v>
      </c>
      <c r="J16" s="3" t="str">
        <f t="shared" si="1"/>
        <v>0</v>
      </c>
      <c r="K16" s="3" t="str">
        <f t="shared" ref="K16:K26" si="3">IF(I16&lt;=3,"ไม่ผ่าน",IF(I16&lt;=7,"ผ่าน",IF(I16&lt;=11,"ดี",IF(I16&gt;=12,"ดีเยี่ยม"))))</f>
        <v>ไม่ผ่าน</v>
      </c>
    </row>
    <row r="17" spans="1:11" s="1" customFormat="1" ht="13.5" customHeight="1" x14ac:dyDescent="0.5">
      <c r="A17" s="8">
        <v>13</v>
      </c>
      <c r="B17" s="56" t="s">
        <v>418</v>
      </c>
      <c r="C17" s="93" t="s">
        <v>419</v>
      </c>
      <c r="D17" s="4"/>
      <c r="E17" s="4"/>
      <c r="F17" s="4"/>
      <c r="G17" s="4"/>
      <c r="H17" s="4"/>
      <c r="I17" s="3">
        <f t="shared" si="0"/>
        <v>0</v>
      </c>
      <c r="J17" s="3" t="str">
        <f t="shared" si="1"/>
        <v>0</v>
      </c>
      <c r="K17" s="3" t="str">
        <f t="shared" si="3"/>
        <v>ไม่ผ่าน</v>
      </c>
    </row>
    <row r="18" spans="1:11" s="1" customFormat="1" ht="13.5" customHeight="1" x14ac:dyDescent="0.5">
      <c r="A18" s="8">
        <v>14</v>
      </c>
      <c r="B18" s="56" t="s">
        <v>420</v>
      </c>
      <c r="C18" s="93" t="s">
        <v>421</v>
      </c>
      <c r="D18" s="4"/>
      <c r="E18" s="4"/>
      <c r="F18" s="4"/>
      <c r="G18" s="4"/>
      <c r="H18" s="4"/>
      <c r="I18" s="3">
        <f t="shared" si="0"/>
        <v>0</v>
      </c>
      <c r="J18" s="3" t="str">
        <f t="shared" si="1"/>
        <v>0</v>
      </c>
      <c r="K18" s="3" t="str">
        <f t="shared" si="3"/>
        <v>ไม่ผ่าน</v>
      </c>
    </row>
    <row r="19" spans="1:11" s="1" customFormat="1" ht="13.5" customHeight="1" x14ac:dyDescent="0.5">
      <c r="A19" s="8">
        <v>15</v>
      </c>
      <c r="B19" s="56" t="s">
        <v>422</v>
      </c>
      <c r="C19" s="93" t="s">
        <v>423</v>
      </c>
      <c r="D19" s="4"/>
      <c r="E19" s="4"/>
      <c r="F19" s="4"/>
      <c r="G19" s="4"/>
      <c r="H19" s="4"/>
      <c r="I19" s="3">
        <f t="shared" si="0"/>
        <v>0</v>
      </c>
      <c r="J19" s="3" t="str">
        <f t="shared" si="1"/>
        <v>0</v>
      </c>
      <c r="K19" s="3" t="str">
        <f t="shared" si="3"/>
        <v>ไม่ผ่าน</v>
      </c>
    </row>
    <row r="20" spans="1:11" s="1" customFormat="1" ht="13.5" customHeight="1" x14ac:dyDescent="0.5">
      <c r="A20" s="8">
        <v>16</v>
      </c>
      <c r="B20" s="56" t="s">
        <v>424</v>
      </c>
      <c r="C20" s="93" t="s">
        <v>425</v>
      </c>
      <c r="D20" s="4"/>
      <c r="E20" s="4"/>
      <c r="F20" s="4"/>
      <c r="G20" s="4"/>
      <c r="H20" s="4"/>
      <c r="I20" s="3">
        <f t="shared" si="0"/>
        <v>0</v>
      </c>
      <c r="J20" s="3" t="str">
        <f t="shared" si="1"/>
        <v>0</v>
      </c>
      <c r="K20" s="3" t="str">
        <f t="shared" si="3"/>
        <v>ไม่ผ่าน</v>
      </c>
    </row>
    <row r="21" spans="1:11" s="1" customFormat="1" ht="13.5" customHeight="1" x14ac:dyDescent="0.5">
      <c r="A21" s="8">
        <v>17</v>
      </c>
      <c r="B21" s="56" t="s">
        <v>426</v>
      </c>
      <c r="C21" s="93" t="s">
        <v>427</v>
      </c>
      <c r="D21" s="4"/>
      <c r="E21" s="4"/>
      <c r="F21" s="4"/>
      <c r="G21" s="4"/>
      <c r="H21" s="4"/>
      <c r="I21" s="3">
        <f t="shared" si="0"/>
        <v>0</v>
      </c>
      <c r="J21" s="3" t="str">
        <f t="shared" si="1"/>
        <v>0</v>
      </c>
      <c r="K21" s="3" t="str">
        <f t="shared" si="3"/>
        <v>ไม่ผ่าน</v>
      </c>
    </row>
    <row r="22" spans="1:11" s="1" customFormat="1" ht="13.5" customHeight="1" x14ac:dyDescent="0.5">
      <c r="A22" s="8">
        <v>18</v>
      </c>
      <c r="B22" s="56" t="s">
        <v>428</v>
      </c>
      <c r="C22" s="93" t="s">
        <v>429</v>
      </c>
      <c r="D22" s="4"/>
      <c r="E22" s="4"/>
      <c r="F22" s="4"/>
      <c r="G22" s="4"/>
      <c r="H22" s="4"/>
      <c r="I22" s="3">
        <f t="shared" si="0"/>
        <v>0</v>
      </c>
      <c r="J22" s="3" t="str">
        <f t="shared" si="1"/>
        <v>0</v>
      </c>
      <c r="K22" s="3" t="str">
        <f t="shared" si="3"/>
        <v>ไม่ผ่าน</v>
      </c>
    </row>
    <row r="23" spans="1:11" s="1" customFormat="1" ht="13.5" customHeight="1" x14ac:dyDescent="0.5">
      <c r="A23" s="8">
        <v>19</v>
      </c>
      <c r="B23" s="56" t="s">
        <v>430</v>
      </c>
      <c r="C23" s="93" t="s">
        <v>431</v>
      </c>
      <c r="D23" s="4"/>
      <c r="E23" s="4"/>
      <c r="F23" s="4"/>
      <c r="G23" s="4"/>
      <c r="H23" s="4"/>
      <c r="I23" s="3">
        <f t="shared" si="0"/>
        <v>0</v>
      </c>
      <c r="J23" s="3" t="str">
        <f t="shared" si="1"/>
        <v>0</v>
      </c>
      <c r="K23" s="3" t="str">
        <f t="shared" si="3"/>
        <v>ไม่ผ่าน</v>
      </c>
    </row>
    <row r="24" spans="1:11" s="1" customFormat="1" ht="13.5" customHeight="1" x14ac:dyDescent="0.5">
      <c r="A24" s="7">
        <v>20</v>
      </c>
      <c r="B24" s="56" t="s">
        <v>432</v>
      </c>
      <c r="C24" s="93" t="s">
        <v>433</v>
      </c>
      <c r="D24" s="4"/>
      <c r="E24" s="4"/>
      <c r="F24" s="4"/>
      <c r="G24" s="4"/>
      <c r="H24" s="4"/>
      <c r="I24" s="3">
        <f t="shared" si="0"/>
        <v>0</v>
      </c>
      <c r="J24" s="3" t="str">
        <f t="shared" si="1"/>
        <v>0</v>
      </c>
      <c r="K24" s="3" t="str">
        <f t="shared" si="3"/>
        <v>ไม่ผ่าน</v>
      </c>
    </row>
    <row r="25" spans="1:11" s="1" customFormat="1" ht="13.5" customHeight="1" x14ac:dyDescent="0.5">
      <c r="A25" s="7">
        <v>21</v>
      </c>
      <c r="B25" s="56" t="s">
        <v>434</v>
      </c>
      <c r="C25" s="93" t="s">
        <v>435</v>
      </c>
      <c r="D25" s="4"/>
      <c r="E25" s="4"/>
      <c r="F25" s="4"/>
      <c r="G25" s="4"/>
      <c r="H25" s="4"/>
      <c r="I25" s="3">
        <f t="shared" si="0"/>
        <v>0</v>
      </c>
      <c r="J25" s="3" t="str">
        <f t="shared" si="1"/>
        <v>0</v>
      </c>
      <c r="K25" s="3" t="str">
        <f t="shared" si="3"/>
        <v>ไม่ผ่าน</v>
      </c>
    </row>
    <row r="26" spans="1:11" s="1" customFormat="1" ht="13.5" customHeight="1" x14ac:dyDescent="0.5">
      <c r="A26" s="7">
        <v>22</v>
      </c>
      <c r="B26" s="56" t="s">
        <v>436</v>
      </c>
      <c r="C26" s="93" t="s">
        <v>437</v>
      </c>
      <c r="D26" s="4"/>
      <c r="E26" s="4"/>
      <c r="F26" s="4"/>
      <c r="G26" s="4"/>
      <c r="H26" s="4"/>
      <c r="I26" s="3">
        <f t="shared" si="0"/>
        <v>0</v>
      </c>
      <c r="J26" s="3" t="str">
        <f t="shared" si="1"/>
        <v>0</v>
      </c>
      <c r="K26" s="3" t="str">
        <f t="shared" si="3"/>
        <v>ไม่ผ่าน</v>
      </c>
    </row>
    <row r="27" spans="1:11" s="1" customFormat="1" ht="13.5" customHeight="1" x14ac:dyDescent="0.5">
      <c r="A27" s="7">
        <v>23</v>
      </c>
      <c r="B27" s="56" t="s">
        <v>438</v>
      </c>
      <c r="C27" s="93" t="s">
        <v>439</v>
      </c>
      <c r="D27" s="4"/>
      <c r="E27" s="4"/>
      <c r="F27" s="4"/>
      <c r="G27" s="4"/>
      <c r="H27" s="4"/>
      <c r="I27" s="3">
        <f t="shared" ref="I27:I39" si="4">SUM(D27,E27,F27,G27,H27)</f>
        <v>0</v>
      </c>
      <c r="J27" s="3" t="str">
        <f>IF(I27&lt;=3,"0",IF(I27&lt;=7,"1",IF(I27&lt;=11,"2",IF(I27&gt;=12,"3"))))</f>
        <v>0</v>
      </c>
      <c r="K27" s="3" t="str">
        <f>IF(I27&lt;=3,"ไม่ผ่าน",IF(I27&lt;=7,"ผ่าน",IF(I27&lt;=11,"ดี",IF(I27&gt;=12,"ดีเยี่ยม"))))</f>
        <v>ไม่ผ่าน</v>
      </c>
    </row>
    <row r="28" spans="1:11" s="1" customFormat="1" ht="13.5" customHeight="1" x14ac:dyDescent="0.5">
      <c r="A28" s="7">
        <v>24</v>
      </c>
      <c r="B28" s="56" t="s">
        <v>440</v>
      </c>
      <c r="C28" s="93" t="s">
        <v>441</v>
      </c>
      <c r="D28" s="4"/>
      <c r="E28" s="4"/>
      <c r="F28" s="4"/>
      <c r="G28" s="4"/>
      <c r="H28" s="4"/>
      <c r="I28" s="3">
        <f t="shared" si="4"/>
        <v>0</v>
      </c>
      <c r="J28" s="3" t="str">
        <f t="shared" si="1"/>
        <v>0</v>
      </c>
      <c r="K28" s="3" t="str">
        <f t="shared" ref="K28:K39" si="5">IF(I28&lt;=3,"ไม่ผ่าน",IF(I28&lt;=7,"ผ่าน",IF(I28&lt;=11,"ดี",IF(I28&gt;=12,"ดีเยี่ยม"))))</f>
        <v>ไม่ผ่าน</v>
      </c>
    </row>
    <row r="29" spans="1:11" s="1" customFormat="1" ht="13.5" customHeight="1" x14ac:dyDescent="0.5">
      <c r="A29" s="7">
        <v>25</v>
      </c>
      <c r="B29" s="56" t="s">
        <v>442</v>
      </c>
      <c r="C29" s="97" t="s">
        <v>443</v>
      </c>
      <c r="D29" s="4"/>
      <c r="E29" s="4"/>
      <c r="F29" s="4"/>
      <c r="G29" s="4"/>
      <c r="H29" s="4"/>
      <c r="I29" s="3">
        <f t="shared" si="4"/>
        <v>0</v>
      </c>
      <c r="J29" s="3" t="str">
        <f t="shared" si="1"/>
        <v>0</v>
      </c>
      <c r="K29" s="3" t="str">
        <f t="shared" si="5"/>
        <v>ไม่ผ่าน</v>
      </c>
    </row>
    <row r="30" spans="1:11" s="1" customFormat="1" ht="13.5" customHeight="1" x14ac:dyDescent="0.5">
      <c r="A30" s="7">
        <v>26</v>
      </c>
      <c r="B30" s="56" t="s">
        <v>444</v>
      </c>
      <c r="C30" s="93" t="s">
        <v>445</v>
      </c>
      <c r="D30" s="4"/>
      <c r="E30" s="4"/>
      <c r="F30" s="4"/>
      <c r="G30" s="4"/>
      <c r="H30" s="4"/>
      <c r="I30" s="3">
        <f t="shared" si="4"/>
        <v>0</v>
      </c>
      <c r="J30" s="3" t="str">
        <f t="shared" si="1"/>
        <v>0</v>
      </c>
      <c r="K30" s="3" t="str">
        <f t="shared" si="5"/>
        <v>ไม่ผ่าน</v>
      </c>
    </row>
    <row r="31" spans="1:11" s="1" customFormat="1" ht="13.5" customHeight="1" x14ac:dyDescent="0.5">
      <c r="A31" s="7">
        <v>27</v>
      </c>
      <c r="B31" s="56" t="s">
        <v>446</v>
      </c>
      <c r="C31" s="93" t="s">
        <v>447</v>
      </c>
      <c r="D31" s="4"/>
      <c r="E31" s="4"/>
      <c r="F31" s="4"/>
      <c r="G31" s="4"/>
      <c r="H31" s="4"/>
      <c r="I31" s="3">
        <f t="shared" si="4"/>
        <v>0</v>
      </c>
      <c r="J31" s="3" t="str">
        <f t="shared" si="1"/>
        <v>0</v>
      </c>
      <c r="K31" s="3" t="str">
        <f t="shared" si="5"/>
        <v>ไม่ผ่าน</v>
      </c>
    </row>
    <row r="32" spans="1:11" s="1" customFormat="1" ht="13.5" customHeight="1" x14ac:dyDescent="0.5">
      <c r="A32" s="7">
        <v>28</v>
      </c>
      <c r="B32" s="56" t="s">
        <v>448</v>
      </c>
      <c r="C32" s="93" t="s">
        <v>449</v>
      </c>
      <c r="D32" s="4"/>
      <c r="E32" s="4"/>
      <c r="F32" s="4"/>
      <c r="G32" s="4"/>
      <c r="H32" s="4"/>
      <c r="I32" s="3">
        <f t="shared" si="4"/>
        <v>0</v>
      </c>
      <c r="J32" s="3" t="str">
        <f t="shared" si="1"/>
        <v>0</v>
      </c>
      <c r="K32" s="3" t="str">
        <f t="shared" si="5"/>
        <v>ไม่ผ่าน</v>
      </c>
    </row>
    <row r="33" spans="1:11" s="1" customFormat="1" ht="13.5" customHeight="1" x14ac:dyDescent="0.5">
      <c r="A33" s="7">
        <v>29</v>
      </c>
      <c r="B33" s="56" t="s">
        <v>450</v>
      </c>
      <c r="C33" s="93" t="s">
        <v>451</v>
      </c>
      <c r="D33" s="4"/>
      <c r="E33" s="4"/>
      <c r="F33" s="4"/>
      <c r="G33" s="4"/>
      <c r="H33" s="4"/>
      <c r="I33" s="3">
        <f t="shared" si="4"/>
        <v>0</v>
      </c>
      <c r="J33" s="3" t="str">
        <f t="shared" si="1"/>
        <v>0</v>
      </c>
      <c r="K33" s="3" t="str">
        <f t="shared" si="5"/>
        <v>ไม่ผ่าน</v>
      </c>
    </row>
    <row r="34" spans="1:11" s="1" customFormat="1" ht="13.5" customHeight="1" x14ac:dyDescent="0.5">
      <c r="A34" s="7">
        <v>30</v>
      </c>
      <c r="B34" s="56" t="s">
        <v>452</v>
      </c>
      <c r="C34" s="93" t="s">
        <v>453</v>
      </c>
      <c r="D34" s="4"/>
      <c r="E34" s="4"/>
      <c r="F34" s="4"/>
      <c r="G34" s="4"/>
      <c r="H34" s="4"/>
      <c r="I34" s="3">
        <f t="shared" si="4"/>
        <v>0</v>
      </c>
      <c r="J34" s="3" t="str">
        <f t="shared" si="1"/>
        <v>0</v>
      </c>
      <c r="K34" s="3" t="str">
        <f t="shared" si="5"/>
        <v>ไม่ผ่าน</v>
      </c>
    </row>
    <row r="35" spans="1:11" s="1" customFormat="1" ht="13.5" customHeight="1" x14ac:dyDescent="0.5">
      <c r="A35" s="7">
        <v>31</v>
      </c>
      <c r="B35" s="56" t="s">
        <v>454</v>
      </c>
      <c r="C35" s="93" t="s">
        <v>455</v>
      </c>
      <c r="D35" s="4"/>
      <c r="E35" s="4"/>
      <c r="F35" s="4"/>
      <c r="G35" s="4"/>
      <c r="H35" s="4"/>
      <c r="I35" s="3">
        <f t="shared" si="4"/>
        <v>0</v>
      </c>
      <c r="J35" s="3" t="str">
        <f t="shared" si="1"/>
        <v>0</v>
      </c>
      <c r="K35" s="3" t="str">
        <f t="shared" si="5"/>
        <v>ไม่ผ่าน</v>
      </c>
    </row>
    <row r="36" spans="1:11" s="1" customFormat="1" ht="13.5" customHeight="1" x14ac:dyDescent="0.5">
      <c r="A36" s="7">
        <v>32</v>
      </c>
      <c r="B36" s="56" t="s">
        <v>456</v>
      </c>
      <c r="C36" s="93" t="s">
        <v>457</v>
      </c>
      <c r="D36" s="4"/>
      <c r="E36" s="4"/>
      <c r="F36" s="4"/>
      <c r="G36" s="4"/>
      <c r="H36" s="4"/>
      <c r="I36" s="3">
        <f t="shared" si="4"/>
        <v>0</v>
      </c>
      <c r="J36" s="3" t="str">
        <f t="shared" si="1"/>
        <v>0</v>
      </c>
      <c r="K36" s="3" t="str">
        <f t="shared" si="5"/>
        <v>ไม่ผ่าน</v>
      </c>
    </row>
    <row r="37" spans="1:11" s="1" customFormat="1" ht="13.5" customHeight="1" x14ac:dyDescent="0.5">
      <c r="A37" s="7">
        <v>33</v>
      </c>
      <c r="B37" s="56" t="s">
        <v>458</v>
      </c>
      <c r="C37" s="93" t="s">
        <v>459</v>
      </c>
      <c r="D37" s="4"/>
      <c r="E37" s="4"/>
      <c r="F37" s="4"/>
      <c r="G37" s="4"/>
      <c r="H37" s="4"/>
      <c r="I37" s="3">
        <f t="shared" si="4"/>
        <v>0</v>
      </c>
      <c r="J37" s="3" t="str">
        <f t="shared" si="1"/>
        <v>0</v>
      </c>
      <c r="K37" s="3" t="str">
        <f t="shared" si="5"/>
        <v>ไม่ผ่าน</v>
      </c>
    </row>
    <row r="38" spans="1:11" s="1" customFormat="1" ht="13.5" customHeight="1" x14ac:dyDescent="0.5">
      <c r="A38" s="7">
        <v>34</v>
      </c>
      <c r="B38" s="56" t="s">
        <v>460</v>
      </c>
      <c r="C38" s="96" t="s">
        <v>461</v>
      </c>
      <c r="D38" s="4"/>
      <c r="E38" s="4"/>
      <c r="F38" s="4"/>
      <c r="G38" s="4"/>
      <c r="H38" s="4"/>
      <c r="I38" s="3">
        <f t="shared" si="4"/>
        <v>0</v>
      </c>
      <c r="J38" s="3" t="str">
        <f t="shared" si="1"/>
        <v>0</v>
      </c>
      <c r="K38" s="3" t="str">
        <f t="shared" si="5"/>
        <v>ไม่ผ่าน</v>
      </c>
    </row>
    <row r="39" spans="1:11" s="1" customFormat="1" ht="13.5" customHeight="1" x14ac:dyDescent="0.5">
      <c r="A39" s="7">
        <v>35</v>
      </c>
      <c r="B39" s="56" t="s">
        <v>462</v>
      </c>
      <c r="C39" s="96" t="s">
        <v>463</v>
      </c>
      <c r="D39" s="4"/>
      <c r="E39" s="4"/>
      <c r="F39" s="4"/>
      <c r="G39" s="4"/>
      <c r="H39" s="4"/>
      <c r="I39" s="3">
        <f t="shared" si="4"/>
        <v>0</v>
      </c>
      <c r="J39" s="3" t="str">
        <f t="shared" si="1"/>
        <v>0</v>
      </c>
      <c r="K39" s="3" t="str">
        <f t="shared" si="5"/>
        <v>ไม่ผ่าน</v>
      </c>
    </row>
    <row r="40" spans="1:11" s="1" customFormat="1" ht="17.25" customHeight="1" x14ac:dyDescent="0.5">
      <c r="A40" s="9"/>
      <c r="B40" s="9"/>
      <c r="C40" s="10"/>
      <c r="D40" s="11"/>
      <c r="E40" s="11"/>
      <c r="F40" s="11"/>
      <c r="G40" s="11"/>
      <c r="H40" s="11"/>
      <c r="I40" s="10"/>
      <c r="J40" s="10"/>
      <c r="K40" s="10"/>
    </row>
    <row r="41" spans="1:11" s="1" customFormat="1" ht="18" customHeight="1" x14ac:dyDescent="0.5">
      <c r="B41" s="1" t="s">
        <v>2</v>
      </c>
      <c r="D41" s="127">
        <f>COUNTIF(J5:J39,3)</f>
        <v>0</v>
      </c>
      <c r="E41" s="127">
        <f>COUNTIF(J5:J39,2)</f>
        <v>0</v>
      </c>
      <c r="F41" s="127">
        <f>COUNTIF(J5:J39,1)</f>
        <v>0</v>
      </c>
      <c r="G41" s="127">
        <f>COUNTIF(J5:J39,0)</f>
        <v>35</v>
      </c>
      <c r="H41" s="5"/>
    </row>
    <row r="42" spans="1:11" s="1" customFormat="1" ht="18" customHeight="1" x14ac:dyDescent="0.5">
      <c r="B42" s="1" t="s">
        <v>13</v>
      </c>
      <c r="D42" s="5"/>
      <c r="E42" s="80">
        <f>(D41*100)/35</f>
        <v>0</v>
      </c>
      <c r="F42" s="5"/>
      <c r="G42" s="5"/>
      <c r="H42" s="5"/>
      <c r="I42" s="5" t="s">
        <v>18</v>
      </c>
      <c r="K42" s="80">
        <f>(F41*100)/35</f>
        <v>0</v>
      </c>
    </row>
    <row r="43" spans="1:11" s="1" customFormat="1" ht="18" customHeight="1" x14ac:dyDescent="0.5">
      <c r="B43" s="1" t="s">
        <v>14</v>
      </c>
      <c r="D43" s="5"/>
      <c r="E43" s="80">
        <f>(E41*100)/35</f>
        <v>0</v>
      </c>
      <c r="F43" s="5"/>
      <c r="G43" s="5"/>
      <c r="H43" s="5"/>
      <c r="I43" s="5" t="s">
        <v>19</v>
      </c>
      <c r="K43" s="80">
        <f>(G41*100)/35</f>
        <v>100</v>
      </c>
    </row>
    <row r="44" spans="1:11" s="1" customFormat="1" ht="18" customHeight="1" x14ac:dyDescent="0.5">
      <c r="B44" s="1" t="s">
        <v>15</v>
      </c>
      <c r="D44" s="5"/>
      <c r="E44" s="5"/>
      <c r="F44" s="5"/>
      <c r="G44" s="5"/>
      <c r="H44" s="1" t="s">
        <v>20</v>
      </c>
    </row>
    <row r="45" spans="1:11" s="1" customFormat="1" ht="18" customHeight="1" x14ac:dyDescent="0.5">
      <c r="B45" s="1" t="s">
        <v>16</v>
      </c>
      <c r="D45" s="5"/>
      <c r="E45" s="5"/>
      <c r="F45" s="5"/>
      <c r="G45" s="5"/>
      <c r="H45" s="1" t="s">
        <v>23</v>
      </c>
    </row>
    <row r="46" spans="1:11" s="1" customFormat="1" ht="18" customHeight="1" x14ac:dyDescent="0.5">
      <c r="B46" s="1" t="s">
        <v>17</v>
      </c>
      <c r="D46" s="5"/>
      <c r="E46" s="5"/>
      <c r="F46" s="5"/>
      <c r="G46" s="5"/>
      <c r="H46" s="1" t="s">
        <v>21</v>
      </c>
    </row>
  </sheetData>
  <mergeCells count="9">
    <mergeCell ref="C1:K1"/>
    <mergeCell ref="A2:K2"/>
    <mergeCell ref="A3:A4"/>
    <mergeCell ref="B3:B4"/>
    <mergeCell ref="C3:C4"/>
    <mergeCell ref="D3:H3"/>
    <mergeCell ref="I3:I4"/>
    <mergeCell ref="J3:J4"/>
    <mergeCell ref="K3:K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pane ySplit="2" topLeftCell="A23" activePane="bottomLeft" state="frozen"/>
      <selection pane="bottomLeft" activeCell="E44" sqref="E44"/>
    </sheetView>
  </sheetViews>
  <sheetFormatPr defaultRowHeight="13.8" x14ac:dyDescent="0.25"/>
  <cols>
    <col min="1" max="1" width="3.3984375" customWidth="1"/>
    <col min="2" max="2" width="7.59765625" customWidth="1"/>
    <col min="3" max="3" width="6.3984375" customWidth="1"/>
    <col min="4" max="4" width="9.69921875" customWidth="1"/>
    <col min="5" max="5" width="11" customWidth="1"/>
    <col min="6" max="10" width="3.69921875" customWidth="1"/>
    <col min="11" max="13" width="7.09765625" customWidth="1"/>
  </cols>
  <sheetData>
    <row r="1" spans="1:13" s="1" customFormat="1" ht="21" x14ac:dyDescent="0.6">
      <c r="A1" s="2"/>
      <c r="B1" s="2"/>
      <c r="C1" s="2"/>
      <c r="D1" s="2"/>
      <c r="E1" s="136" t="s">
        <v>2</v>
      </c>
      <c r="F1" s="136"/>
      <c r="G1" s="136"/>
      <c r="H1" s="136"/>
      <c r="I1" s="136"/>
      <c r="J1" s="136"/>
      <c r="K1" s="136"/>
      <c r="L1" s="136"/>
      <c r="M1" s="136"/>
    </row>
    <row r="2" spans="1:13" s="1" customFormat="1" ht="20.25" customHeight="1" x14ac:dyDescent="0.6">
      <c r="A2" s="141" t="s">
        <v>25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1" customFormat="1" ht="16.5" customHeight="1" x14ac:dyDescent="0.5">
      <c r="A3" s="139" t="s">
        <v>3</v>
      </c>
      <c r="B3" s="145" t="s">
        <v>4</v>
      </c>
      <c r="C3" s="130" t="s">
        <v>5</v>
      </c>
      <c r="D3" s="131"/>
      <c r="E3" s="132"/>
      <c r="F3" s="140" t="s">
        <v>1</v>
      </c>
      <c r="G3" s="140"/>
      <c r="H3" s="140"/>
      <c r="I3" s="140"/>
      <c r="J3" s="140"/>
      <c r="K3" s="137" t="s">
        <v>0</v>
      </c>
      <c r="L3" s="142" t="s">
        <v>11</v>
      </c>
      <c r="M3" s="142" t="s">
        <v>12</v>
      </c>
    </row>
    <row r="4" spans="1:13" s="1" customFormat="1" ht="56.25" customHeight="1" x14ac:dyDescent="0.5">
      <c r="A4" s="139"/>
      <c r="B4" s="146"/>
      <c r="C4" s="133"/>
      <c r="D4" s="134"/>
      <c r="E4" s="135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8"/>
      <c r="L4" s="143"/>
      <c r="M4" s="144"/>
    </row>
    <row r="5" spans="1:13" s="21" customFormat="1" ht="14.25" customHeight="1" x14ac:dyDescent="0.5">
      <c r="A5" s="32">
        <v>1</v>
      </c>
      <c r="B5" s="95">
        <v>14256</v>
      </c>
      <c r="C5" s="93" t="s">
        <v>66</v>
      </c>
      <c r="D5" s="35"/>
      <c r="E5" s="36"/>
      <c r="F5" s="19"/>
      <c r="G5" s="19"/>
      <c r="H5" s="19"/>
      <c r="I5" s="19"/>
      <c r="J5" s="19"/>
      <c r="K5" s="20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21" customFormat="1" ht="14.25" customHeight="1" x14ac:dyDescent="0.5">
      <c r="A6" s="32">
        <v>2</v>
      </c>
      <c r="B6" s="95">
        <v>14257</v>
      </c>
      <c r="C6" s="93" t="s">
        <v>67</v>
      </c>
      <c r="D6" s="35"/>
      <c r="E6" s="36"/>
      <c r="F6" s="19"/>
      <c r="G6" s="19"/>
      <c r="H6" s="19"/>
      <c r="I6" s="19"/>
      <c r="J6" s="19"/>
      <c r="K6" s="20">
        <f t="shared" si="0"/>
        <v>0</v>
      </c>
      <c r="L6" s="3" t="str">
        <f t="shared" ref="L6:L38" si="1">IF(K6&lt;=3,"0",IF(K6&lt;=7,"1",IF(K6&lt;=11,"2",IF(K6&gt;=12,"3"))))</f>
        <v>0</v>
      </c>
      <c r="M6" s="3" t="str">
        <f t="shared" ref="M6:M19" si="2">IF(K6&lt;=3,"ไม่ผ่าน",IF(K6&lt;=7,"ผ่าน",IF(K6&lt;=11,"ดี",IF(K6&gt;=12,"ดีเยี่ยม"))))</f>
        <v>ไม่ผ่าน</v>
      </c>
    </row>
    <row r="7" spans="1:13" s="21" customFormat="1" ht="14.25" customHeight="1" x14ac:dyDescent="0.5">
      <c r="A7" s="32">
        <v>3</v>
      </c>
      <c r="B7" s="95">
        <v>14258</v>
      </c>
      <c r="C7" s="93" t="s">
        <v>68</v>
      </c>
      <c r="D7" s="35"/>
      <c r="E7" s="36"/>
      <c r="F7" s="16"/>
      <c r="G7" s="16"/>
      <c r="H7" s="16"/>
      <c r="I7" s="16"/>
      <c r="J7" s="16"/>
      <c r="K7" s="20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21" customFormat="1" ht="14.25" customHeight="1" x14ac:dyDescent="0.5">
      <c r="A8" s="32">
        <v>4</v>
      </c>
      <c r="B8" s="95">
        <v>14260</v>
      </c>
      <c r="C8" s="93" t="s">
        <v>69</v>
      </c>
      <c r="D8" s="35"/>
      <c r="E8" s="36"/>
      <c r="F8" s="16"/>
      <c r="G8" s="16"/>
      <c r="H8" s="16"/>
      <c r="I8" s="16"/>
      <c r="J8" s="16"/>
      <c r="K8" s="20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21" customFormat="1" ht="14.25" customHeight="1" x14ac:dyDescent="0.5">
      <c r="A9" s="32">
        <v>5</v>
      </c>
      <c r="B9" s="95">
        <v>14261</v>
      </c>
      <c r="C9" s="96" t="s">
        <v>70</v>
      </c>
      <c r="D9" s="63"/>
      <c r="E9" s="64"/>
      <c r="F9" s="16"/>
      <c r="G9" s="16"/>
      <c r="H9" s="16"/>
      <c r="I9" s="16"/>
      <c r="J9" s="16"/>
      <c r="K9" s="20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21" customFormat="1" ht="14.25" customHeight="1" x14ac:dyDescent="0.5">
      <c r="A10" s="32">
        <v>6</v>
      </c>
      <c r="B10" s="95">
        <v>14263</v>
      </c>
      <c r="C10" s="96" t="s">
        <v>71</v>
      </c>
      <c r="D10" s="35"/>
      <c r="E10" s="36"/>
      <c r="F10" s="16"/>
      <c r="G10" s="16"/>
      <c r="H10" s="16"/>
      <c r="I10" s="16"/>
      <c r="J10" s="16"/>
      <c r="K10" s="20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21" customFormat="1" ht="14.25" customHeight="1" x14ac:dyDescent="0.5">
      <c r="A11" s="32">
        <v>7</v>
      </c>
      <c r="B11" s="95">
        <v>14264</v>
      </c>
      <c r="C11" s="105" t="s">
        <v>72</v>
      </c>
      <c r="D11" s="35"/>
      <c r="E11" s="36"/>
      <c r="F11" s="16"/>
      <c r="G11" s="16"/>
      <c r="H11" s="16"/>
      <c r="I11" s="16"/>
      <c r="J11" s="16"/>
      <c r="K11" s="20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21" customFormat="1" ht="14.25" customHeight="1" x14ac:dyDescent="0.5">
      <c r="A12" s="32">
        <v>8</v>
      </c>
      <c r="B12" s="95">
        <v>14265</v>
      </c>
      <c r="C12" s="97" t="s">
        <v>73</v>
      </c>
      <c r="D12" s="35"/>
      <c r="E12" s="36"/>
      <c r="F12" s="16"/>
      <c r="G12" s="16"/>
      <c r="H12" s="16"/>
      <c r="I12" s="16"/>
      <c r="J12" s="16"/>
      <c r="K12" s="20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21" customFormat="1" ht="14.25" customHeight="1" x14ac:dyDescent="0.5">
      <c r="A13" s="37">
        <v>9</v>
      </c>
      <c r="B13" s="95">
        <v>14267</v>
      </c>
      <c r="C13" s="105" t="s">
        <v>74</v>
      </c>
      <c r="D13" s="35"/>
      <c r="E13" s="36"/>
      <c r="F13" s="16"/>
      <c r="G13" s="16"/>
      <c r="H13" s="16"/>
      <c r="I13" s="16"/>
      <c r="J13" s="16"/>
      <c r="K13" s="20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21" customFormat="1" ht="14.25" customHeight="1" x14ac:dyDescent="0.5">
      <c r="A14" s="32">
        <v>10</v>
      </c>
      <c r="B14" s="95">
        <v>14268</v>
      </c>
      <c r="C14" s="105" t="s">
        <v>75</v>
      </c>
      <c r="D14" s="35"/>
      <c r="E14" s="36"/>
      <c r="F14" s="16"/>
      <c r="G14" s="16"/>
      <c r="H14" s="16"/>
      <c r="I14" s="16"/>
      <c r="J14" s="16"/>
      <c r="K14" s="20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21" customFormat="1" ht="14.25" customHeight="1" x14ac:dyDescent="0.5">
      <c r="A15" s="32">
        <v>11</v>
      </c>
      <c r="B15" s="95">
        <v>14269</v>
      </c>
      <c r="C15" s="105" t="s">
        <v>76</v>
      </c>
      <c r="D15" s="35"/>
      <c r="E15" s="36"/>
      <c r="F15" s="16"/>
      <c r="G15" s="16"/>
      <c r="H15" s="16"/>
      <c r="I15" s="16"/>
      <c r="J15" s="16"/>
      <c r="K15" s="20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21" customFormat="1" ht="14.25" customHeight="1" x14ac:dyDescent="0.5">
      <c r="A16" s="32">
        <v>12</v>
      </c>
      <c r="B16" s="95">
        <v>14272</v>
      </c>
      <c r="C16" s="106" t="s">
        <v>77</v>
      </c>
      <c r="D16" s="35"/>
      <c r="E16" s="36"/>
      <c r="F16" s="16"/>
      <c r="G16" s="16"/>
      <c r="H16" s="16"/>
      <c r="I16" s="16"/>
      <c r="J16" s="16"/>
      <c r="K16" s="20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21" customFormat="1" ht="14.25" customHeight="1" x14ac:dyDescent="0.5">
      <c r="A17" s="32">
        <v>13</v>
      </c>
      <c r="B17" s="95">
        <v>14273</v>
      </c>
      <c r="C17" s="105" t="s">
        <v>78</v>
      </c>
      <c r="D17" s="35"/>
      <c r="E17" s="36"/>
      <c r="F17" s="16"/>
      <c r="G17" s="16"/>
      <c r="H17" s="16"/>
      <c r="I17" s="16"/>
      <c r="J17" s="16"/>
      <c r="K17" s="20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21" customFormat="1" ht="14.25" customHeight="1" x14ac:dyDescent="0.5">
      <c r="A18" s="32">
        <v>14</v>
      </c>
      <c r="B18" s="95">
        <v>14274</v>
      </c>
      <c r="C18" s="93" t="s">
        <v>79</v>
      </c>
      <c r="D18" s="35"/>
      <c r="E18" s="36"/>
      <c r="F18" s="16"/>
      <c r="G18" s="16"/>
      <c r="H18" s="16"/>
      <c r="I18" s="16"/>
      <c r="J18" s="16"/>
      <c r="K18" s="20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21" customFormat="1" ht="14.25" customHeight="1" x14ac:dyDescent="0.5">
      <c r="A19" s="32">
        <v>15</v>
      </c>
      <c r="B19" s="95">
        <v>14275</v>
      </c>
      <c r="C19" s="93" t="s">
        <v>80</v>
      </c>
      <c r="D19" s="35"/>
      <c r="E19" s="36"/>
      <c r="F19" s="16"/>
      <c r="G19" s="16"/>
      <c r="H19" s="16"/>
      <c r="I19" s="16"/>
      <c r="J19" s="16"/>
      <c r="K19" s="20">
        <f t="shared" si="0"/>
        <v>0</v>
      </c>
      <c r="L19" s="3" t="str">
        <f t="shared" si="1"/>
        <v>0</v>
      </c>
      <c r="M19" s="3" t="str">
        <f t="shared" si="2"/>
        <v>ไม่ผ่าน</v>
      </c>
    </row>
    <row r="20" spans="1:13" s="21" customFormat="1" ht="14.25" customHeight="1" x14ac:dyDescent="0.5">
      <c r="A20" s="32">
        <v>16</v>
      </c>
      <c r="B20" s="95">
        <v>14419</v>
      </c>
      <c r="C20" s="93" t="s">
        <v>81</v>
      </c>
      <c r="D20" s="40"/>
      <c r="E20" s="41"/>
      <c r="F20" s="16"/>
      <c r="G20" s="16"/>
      <c r="H20" s="16"/>
      <c r="I20" s="16"/>
      <c r="J20" s="16"/>
      <c r="K20" s="20">
        <f t="shared" si="0"/>
        <v>0</v>
      </c>
      <c r="L20" s="3" t="str">
        <f>IF(K20&lt;=3,"0",IF(K20&lt;=7,"1",IF(K20&lt;=11,"2",IF(K20&gt;=12,"3"))))</f>
        <v>0</v>
      </c>
      <c r="M20" s="3" t="str">
        <f>IF(K20&lt;=3,"ไม่ผ่าน",IF(K20&lt;=7,"ผ่าน",IF(K20&lt;=11,"ดี",IF(K20&gt;=12,"ดีเยี่ยม"))))</f>
        <v>ไม่ผ่าน</v>
      </c>
    </row>
    <row r="21" spans="1:13" s="21" customFormat="1" ht="14.25" customHeight="1" x14ac:dyDescent="0.5">
      <c r="A21" s="48">
        <v>17</v>
      </c>
      <c r="B21" s="95">
        <v>14457</v>
      </c>
      <c r="C21" s="93" t="s">
        <v>82</v>
      </c>
      <c r="D21" s="83"/>
      <c r="E21" s="84"/>
      <c r="F21" s="27"/>
      <c r="G21" s="27"/>
      <c r="H21" s="27"/>
      <c r="I21" s="27"/>
      <c r="J21" s="27"/>
      <c r="K21" s="82">
        <f t="shared" si="0"/>
        <v>0</v>
      </c>
      <c r="L21" s="28" t="str">
        <f t="shared" si="1"/>
        <v>0</v>
      </c>
      <c r="M21" s="28" t="str">
        <f t="shared" ref="M21:M31" si="3">IF(K21&lt;=3,"ไม่ผ่าน",IF(K21&lt;=7,"ผ่าน",IF(K21&lt;=11,"ดี",IF(K21&gt;=12,"ดีเยี่ยม"))))</f>
        <v>ไม่ผ่าน</v>
      </c>
    </row>
    <row r="22" spans="1:13" s="21" customFormat="1" ht="14.25" customHeight="1" x14ac:dyDescent="0.5">
      <c r="A22" s="32">
        <v>18</v>
      </c>
      <c r="B22" s="95">
        <v>14463</v>
      </c>
      <c r="C22" s="93" t="s">
        <v>83</v>
      </c>
      <c r="D22" s="40"/>
      <c r="E22" s="41"/>
      <c r="F22" s="16"/>
      <c r="G22" s="16"/>
      <c r="H22" s="16"/>
      <c r="I22" s="16"/>
      <c r="J22" s="16"/>
      <c r="K22" s="20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21" customFormat="1" ht="14.25" customHeight="1" x14ac:dyDescent="0.5">
      <c r="A23" s="32">
        <v>19</v>
      </c>
      <c r="B23" s="50">
        <v>14754</v>
      </c>
      <c r="C23" s="50" t="s">
        <v>84</v>
      </c>
      <c r="D23" s="35"/>
      <c r="E23" s="36"/>
      <c r="F23" s="16"/>
      <c r="G23" s="16"/>
      <c r="H23" s="16"/>
      <c r="I23" s="16"/>
      <c r="J23" s="16"/>
      <c r="K23" s="20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21" customFormat="1" ht="14.25" customHeight="1" x14ac:dyDescent="0.5">
      <c r="A24" s="32">
        <v>20</v>
      </c>
      <c r="B24" s="50">
        <v>14469</v>
      </c>
      <c r="C24" s="104" t="s">
        <v>85</v>
      </c>
      <c r="D24" s="40"/>
      <c r="E24" s="41"/>
      <c r="F24" s="16"/>
      <c r="G24" s="16"/>
      <c r="H24" s="16"/>
      <c r="I24" s="16"/>
      <c r="J24" s="16"/>
      <c r="K24" s="20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21" customFormat="1" ht="14.25" customHeight="1" x14ac:dyDescent="0.5">
      <c r="A25" s="32">
        <v>21</v>
      </c>
      <c r="B25" s="95">
        <v>14276</v>
      </c>
      <c r="C25" s="93" t="s">
        <v>86</v>
      </c>
      <c r="D25" s="40"/>
      <c r="E25" s="41"/>
      <c r="F25" s="16"/>
      <c r="G25" s="16"/>
      <c r="H25" s="16"/>
      <c r="I25" s="16"/>
      <c r="J25" s="16"/>
      <c r="K25" s="20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21" customFormat="1" ht="14.25" customHeight="1" x14ac:dyDescent="0.5">
      <c r="A26" s="32">
        <v>22</v>
      </c>
      <c r="B26" s="95">
        <v>14277</v>
      </c>
      <c r="C26" s="93" t="s">
        <v>87</v>
      </c>
      <c r="D26" s="40"/>
      <c r="E26" s="41"/>
      <c r="F26" s="16"/>
      <c r="G26" s="16"/>
      <c r="H26" s="16"/>
      <c r="I26" s="16"/>
      <c r="J26" s="16"/>
      <c r="K26" s="20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21" customFormat="1" ht="14.25" customHeight="1" x14ac:dyDescent="0.5">
      <c r="A27" s="32">
        <v>23</v>
      </c>
      <c r="B27" s="95">
        <v>14278</v>
      </c>
      <c r="C27" s="93" t="s">
        <v>88</v>
      </c>
      <c r="D27" s="40"/>
      <c r="E27" s="41"/>
      <c r="F27" s="16"/>
      <c r="G27" s="16"/>
      <c r="H27" s="16"/>
      <c r="I27" s="16"/>
      <c r="J27" s="16"/>
      <c r="K27" s="20">
        <f t="shared" ref="K27:K37" si="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21" customFormat="1" ht="14.25" customHeight="1" x14ac:dyDescent="0.5">
      <c r="A28" s="32">
        <v>24</v>
      </c>
      <c r="B28" s="95">
        <v>14279</v>
      </c>
      <c r="C28" s="93" t="s">
        <v>89</v>
      </c>
      <c r="D28" s="33"/>
      <c r="E28" s="34"/>
      <c r="F28" s="16"/>
      <c r="G28" s="16"/>
      <c r="H28" s="16"/>
      <c r="I28" s="16"/>
      <c r="J28" s="16"/>
      <c r="K28" s="20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21" customFormat="1" ht="14.25" customHeight="1" x14ac:dyDescent="0.5">
      <c r="A29" s="32">
        <v>25</v>
      </c>
      <c r="B29" s="95">
        <v>14281</v>
      </c>
      <c r="C29" s="93" t="s">
        <v>90</v>
      </c>
      <c r="D29" s="35"/>
      <c r="E29" s="36"/>
      <c r="F29" s="16"/>
      <c r="G29" s="16"/>
      <c r="H29" s="16"/>
      <c r="I29" s="16"/>
      <c r="J29" s="16"/>
      <c r="K29" s="20">
        <f t="shared" si="4"/>
        <v>0</v>
      </c>
      <c r="L29" s="3" t="str">
        <f t="shared" si="1"/>
        <v>0</v>
      </c>
      <c r="M29" s="3" t="str">
        <f t="shared" si="3"/>
        <v>ไม่ผ่าน</v>
      </c>
    </row>
    <row r="30" spans="1:13" s="21" customFormat="1" ht="14.25" customHeight="1" x14ac:dyDescent="0.5">
      <c r="A30" s="32">
        <v>26</v>
      </c>
      <c r="B30" s="95">
        <v>14282</v>
      </c>
      <c r="C30" s="93" t="s">
        <v>91</v>
      </c>
      <c r="D30" s="35"/>
      <c r="E30" s="36"/>
      <c r="F30" s="16"/>
      <c r="G30" s="16"/>
      <c r="H30" s="16"/>
      <c r="I30" s="16"/>
      <c r="J30" s="16"/>
      <c r="K30" s="20">
        <f t="shared" si="4"/>
        <v>0</v>
      </c>
      <c r="L30" s="3" t="str">
        <f t="shared" si="1"/>
        <v>0</v>
      </c>
      <c r="M30" s="3" t="str">
        <f t="shared" si="3"/>
        <v>ไม่ผ่าน</v>
      </c>
    </row>
    <row r="31" spans="1:13" s="21" customFormat="1" ht="14.25" customHeight="1" x14ac:dyDescent="0.5">
      <c r="A31" s="32">
        <v>27</v>
      </c>
      <c r="B31" s="95">
        <v>14283</v>
      </c>
      <c r="C31" s="93" t="s">
        <v>92</v>
      </c>
      <c r="D31" s="35"/>
      <c r="E31" s="36"/>
      <c r="F31" s="16"/>
      <c r="G31" s="16"/>
      <c r="H31" s="16"/>
      <c r="I31" s="16"/>
      <c r="J31" s="16"/>
      <c r="K31" s="20">
        <f t="shared" si="4"/>
        <v>0</v>
      </c>
      <c r="L31" s="3" t="str">
        <f t="shared" si="1"/>
        <v>0</v>
      </c>
      <c r="M31" s="3" t="str">
        <f t="shared" si="3"/>
        <v>ไม่ผ่าน</v>
      </c>
    </row>
    <row r="32" spans="1:13" s="21" customFormat="1" ht="14.25" customHeight="1" x14ac:dyDescent="0.5">
      <c r="A32" s="48">
        <v>28</v>
      </c>
      <c r="B32" s="95">
        <v>14286</v>
      </c>
      <c r="C32" s="93" t="s">
        <v>93</v>
      </c>
      <c r="D32" s="35"/>
      <c r="E32" s="36"/>
      <c r="F32" s="16"/>
      <c r="G32" s="16"/>
      <c r="H32" s="16"/>
      <c r="I32" s="16"/>
      <c r="J32" s="16"/>
      <c r="K32" s="20">
        <f t="shared" si="4"/>
        <v>0</v>
      </c>
      <c r="L32" s="3" t="str">
        <f>IF(K32&lt;=3,"0",IF(K32&lt;=7,"1",IF(K32&lt;=11,"2",IF(K32&gt;=12,"3"))))</f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4" s="21" customFormat="1" ht="14.25" customHeight="1" x14ac:dyDescent="0.5">
      <c r="A33" s="48">
        <v>29</v>
      </c>
      <c r="B33" s="95">
        <v>14287</v>
      </c>
      <c r="C33" s="96" t="s">
        <v>94</v>
      </c>
      <c r="D33" s="35"/>
      <c r="E33" s="36"/>
      <c r="F33" s="16"/>
      <c r="G33" s="16"/>
      <c r="H33" s="16"/>
      <c r="I33" s="16"/>
      <c r="J33" s="16"/>
      <c r="K33" s="20">
        <f t="shared" si="4"/>
        <v>0</v>
      </c>
      <c r="L33" s="3" t="str">
        <f t="shared" si="1"/>
        <v>0</v>
      </c>
      <c r="M33" s="3" t="str">
        <f t="shared" ref="M33:M38" si="5">IF(K33&lt;=3,"ไม่ผ่าน",IF(K33&lt;=7,"ผ่าน",IF(K33&lt;=11,"ดี",IF(K33&gt;=12,"ดีเยี่ยม"))))</f>
        <v>ไม่ผ่าน</v>
      </c>
    </row>
    <row r="34" spans="1:14" s="21" customFormat="1" ht="14.25" customHeight="1" x14ac:dyDescent="0.5">
      <c r="A34" s="48">
        <v>30</v>
      </c>
      <c r="B34" s="95">
        <v>14288</v>
      </c>
      <c r="C34" s="93" t="s">
        <v>95</v>
      </c>
      <c r="D34" s="35"/>
      <c r="E34" s="35"/>
      <c r="F34" s="16"/>
      <c r="G34" s="16"/>
      <c r="H34" s="16"/>
      <c r="I34" s="16"/>
      <c r="J34" s="16"/>
      <c r="K34" s="20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4" s="21" customFormat="1" ht="14.25" customHeight="1" x14ac:dyDescent="0.5">
      <c r="A35" s="48">
        <v>31</v>
      </c>
      <c r="B35" s="95">
        <v>14289</v>
      </c>
      <c r="C35" s="93" t="s">
        <v>96</v>
      </c>
      <c r="D35" s="49"/>
      <c r="E35" s="49"/>
      <c r="F35" s="16"/>
      <c r="G35" s="16"/>
      <c r="H35" s="16"/>
      <c r="I35" s="16"/>
      <c r="J35" s="16"/>
      <c r="K35" s="20">
        <f t="shared" si="4"/>
        <v>0</v>
      </c>
      <c r="L35" s="3" t="str">
        <f t="shared" si="1"/>
        <v>0</v>
      </c>
      <c r="M35" s="3" t="str">
        <f t="shared" si="5"/>
        <v>ไม่ผ่าน</v>
      </c>
    </row>
    <row r="36" spans="1:14" s="21" customFormat="1" ht="14.25" customHeight="1" x14ac:dyDescent="0.5">
      <c r="A36" s="48">
        <v>32</v>
      </c>
      <c r="B36" s="50">
        <v>14381</v>
      </c>
      <c r="C36" s="93" t="s">
        <v>97</v>
      </c>
      <c r="D36" s="65"/>
      <c r="E36" s="65"/>
      <c r="F36" s="16"/>
      <c r="G36" s="16"/>
      <c r="H36" s="16"/>
      <c r="I36" s="16"/>
      <c r="J36" s="16"/>
      <c r="K36" s="20">
        <f t="shared" si="4"/>
        <v>0</v>
      </c>
      <c r="L36" s="3" t="str">
        <f t="shared" si="1"/>
        <v>0</v>
      </c>
      <c r="M36" s="3" t="str">
        <f t="shared" si="5"/>
        <v>ไม่ผ่าน</v>
      </c>
    </row>
    <row r="37" spans="1:14" s="21" customFormat="1" ht="14.25" customHeight="1" x14ac:dyDescent="0.5">
      <c r="A37" s="48">
        <v>33</v>
      </c>
      <c r="B37" s="50">
        <v>15635</v>
      </c>
      <c r="C37" s="50" t="s">
        <v>98</v>
      </c>
      <c r="D37" s="35"/>
      <c r="E37" s="35"/>
      <c r="F37" s="16"/>
      <c r="G37" s="16"/>
      <c r="H37" s="16"/>
      <c r="I37" s="16"/>
      <c r="J37" s="16"/>
      <c r="K37" s="20">
        <f t="shared" si="4"/>
        <v>0</v>
      </c>
      <c r="L37" s="3" t="str">
        <f t="shared" si="1"/>
        <v>0</v>
      </c>
      <c r="M37" s="3" t="str">
        <f t="shared" si="5"/>
        <v>ไม่ผ่าน</v>
      </c>
    </row>
    <row r="38" spans="1:14" s="21" customFormat="1" ht="16.5" customHeight="1" x14ac:dyDescent="0.5">
      <c r="A38" s="48">
        <v>34</v>
      </c>
      <c r="B38" s="50">
        <v>15651</v>
      </c>
      <c r="C38" s="50" t="s">
        <v>99</v>
      </c>
      <c r="D38" s="35"/>
      <c r="E38" s="35"/>
      <c r="F38" s="16"/>
      <c r="G38" s="16"/>
      <c r="H38" s="16"/>
      <c r="I38" s="16"/>
      <c r="J38" s="16"/>
      <c r="K38" s="20">
        <f>SUM(F38,G38,H38,I38,J38)</f>
        <v>0</v>
      </c>
      <c r="L38" s="3" t="str">
        <f t="shared" si="1"/>
        <v>0</v>
      </c>
      <c r="M38" s="3" t="str">
        <f t="shared" si="5"/>
        <v>ไม่ผ่าน</v>
      </c>
    </row>
    <row r="39" spans="1:14" s="1" customFormat="1" ht="16.5" customHeight="1" x14ac:dyDescent="0.5">
      <c r="A39" s="9"/>
      <c r="B39" s="9"/>
      <c r="C39" s="9"/>
      <c r="D39" s="12"/>
      <c r="E39" s="15"/>
      <c r="F39" s="13"/>
      <c r="G39" s="13"/>
      <c r="H39" s="13"/>
      <c r="I39" s="13"/>
      <c r="J39" s="13"/>
      <c r="K39" s="14"/>
      <c r="L39" s="14"/>
      <c r="M39" s="14"/>
    </row>
    <row r="40" spans="1:14" s="1" customFormat="1" ht="16.5" customHeight="1" x14ac:dyDescent="0.5">
      <c r="C40" s="1" t="s">
        <v>2</v>
      </c>
      <c r="F40" s="127">
        <f>COUNTIF(L5:L38,3)</f>
        <v>0</v>
      </c>
      <c r="G40" s="127">
        <f>COUNTIF(L5:L38,2)</f>
        <v>0</v>
      </c>
      <c r="H40" s="127">
        <f>COUNTIF(L5:L38,1)</f>
        <v>0</v>
      </c>
      <c r="I40" s="127">
        <f>COUNTIF(L5:L38,0)</f>
        <v>34</v>
      </c>
      <c r="J40" s="5"/>
    </row>
    <row r="41" spans="1:14" s="1" customFormat="1" ht="16.5" customHeight="1" x14ac:dyDescent="0.5">
      <c r="C41" s="1" t="s">
        <v>13</v>
      </c>
      <c r="F41" s="147">
        <f>(F40*100)/34</f>
        <v>0</v>
      </c>
      <c r="G41" s="148"/>
      <c r="H41" s="5"/>
      <c r="I41" s="5"/>
      <c r="J41" s="5"/>
      <c r="K41" s="5" t="s">
        <v>18</v>
      </c>
      <c r="M41" s="78">
        <f>(H40*100)/34</f>
        <v>0</v>
      </c>
      <c r="N41" s="79"/>
    </row>
    <row r="42" spans="1:14" s="1" customFormat="1" ht="16.5" customHeight="1" x14ac:dyDescent="0.5">
      <c r="C42" s="1" t="s">
        <v>14</v>
      </c>
      <c r="F42" s="147">
        <f>(G40*100)/34</f>
        <v>0</v>
      </c>
      <c r="G42" s="148"/>
      <c r="H42" s="5"/>
      <c r="I42" s="5"/>
      <c r="J42" s="5"/>
      <c r="K42" s="5" t="s">
        <v>19</v>
      </c>
      <c r="M42" s="78">
        <f>(I40*100)/34</f>
        <v>100</v>
      </c>
    </row>
    <row r="43" spans="1:14" s="1" customFormat="1" ht="16.5" customHeight="1" x14ac:dyDescent="0.5">
      <c r="C43" s="1" t="s">
        <v>15</v>
      </c>
      <c r="F43" s="5"/>
      <c r="G43" s="5"/>
      <c r="H43" s="5"/>
      <c r="I43" s="1" t="s">
        <v>20</v>
      </c>
      <c r="J43" s="5"/>
    </row>
    <row r="44" spans="1:14" s="1" customFormat="1" ht="16.5" customHeight="1" x14ac:dyDescent="0.5">
      <c r="C44" s="1" t="s">
        <v>16</v>
      </c>
      <c r="F44" s="5"/>
      <c r="G44" s="5"/>
      <c r="H44" s="5"/>
      <c r="I44" s="1" t="s">
        <v>23</v>
      </c>
      <c r="J44" s="5"/>
    </row>
    <row r="45" spans="1:14" s="1" customFormat="1" ht="16.5" customHeight="1" x14ac:dyDescent="0.5">
      <c r="C45" s="1" t="s">
        <v>17</v>
      </c>
      <c r="F45" s="5"/>
      <c r="G45" s="5"/>
      <c r="H45" s="5"/>
      <c r="I45" s="1" t="s">
        <v>21</v>
      </c>
      <c r="J45" s="5"/>
    </row>
  </sheetData>
  <mergeCells count="11">
    <mergeCell ref="B3:B4"/>
    <mergeCell ref="F41:G41"/>
    <mergeCell ref="F42:G42"/>
    <mergeCell ref="C3:E4"/>
    <mergeCell ref="E1:M1"/>
    <mergeCell ref="A2:M2"/>
    <mergeCell ref="A3:A4"/>
    <mergeCell ref="F3:J3"/>
    <mergeCell ref="K3:K4"/>
    <mergeCell ref="L3:L4"/>
    <mergeCell ref="M3:M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5" workbookViewId="0">
      <selection activeCell="P42" sqref="P42"/>
    </sheetView>
  </sheetViews>
  <sheetFormatPr defaultRowHeight="13.8" x14ac:dyDescent="0.25"/>
  <cols>
    <col min="1" max="1" width="4.19921875" customWidth="1"/>
    <col min="2" max="2" width="8.09765625" customWidth="1"/>
    <col min="3" max="3" width="6.69921875" customWidth="1"/>
    <col min="4" max="4" width="8.59765625" customWidth="1"/>
    <col min="5" max="5" width="10.19921875" customWidth="1"/>
    <col min="6" max="10" width="4.19921875" customWidth="1"/>
    <col min="11" max="13" width="6.69921875" customWidth="1"/>
  </cols>
  <sheetData>
    <row r="1" spans="1:13" s="1" customFormat="1" ht="21" x14ac:dyDescent="0.6">
      <c r="A1" s="2"/>
      <c r="B1" s="2"/>
      <c r="C1" s="2"/>
      <c r="D1" s="2"/>
      <c r="E1" s="136" t="s">
        <v>2</v>
      </c>
      <c r="F1" s="136"/>
      <c r="G1" s="136"/>
      <c r="H1" s="136"/>
      <c r="I1" s="136"/>
      <c r="J1" s="136"/>
      <c r="K1" s="136"/>
      <c r="L1" s="136"/>
      <c r="M1" s="136"/>
    </row>
    <row r="2" spans="1:13" s="1" customFormat="1" ht="29.25" customHeight="1" x14ac:dyDescent="0.6">
      <c r="A2" s="141" t="s">
        <v>33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1" customFormat="1" ht="21" customHeight="1" x14ac:dyDescent="0.5">
      <c r="A3" s="139" t="s">
        <v>3</v>
      </c>
      <c r="B3" s="145" t="s">
        <v>4</v>
      </c>
      <c r="C3" s="130" t="s">
        <v>5</v>
      </c>
      <c r="D3" s="131"/>
      <c r="E3" s="132"/>
      <c r="F3" s="140" t="s">
        <v>1</v>
      </c>
      <c r="G3" s="140"/>
      <c r="H3" s="140"/>
      <c r="I3" s="140"/>
      <c r="J3" s="140"/>
      <c r="K3" s="137" t="s">
        <v>0</v>
      </c>
      <c r="L3" s="142" t="s">
        <v>11</v>
      </c>
      <c r="M3" s="142" t="s">
        <v>12</v>
      </c>
    </row>
    <row r="4" spans="1:13" s="1" customFormat="1" ht="58.5" customHeight="1" x14ac:dyDescent="0.5">
      <c r="A4" s="139"/>
      <c r="B4" s="146"/>
      <c r="C4" s="133"/>
      <c r="D4" s="134"/>
      <c r="E4" s="135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8"/>
      <c r="L4" s="143"/>
      <c r="M4" s="144"/>
    </row>
    <row r="5" spans="1:13" s="24" customFormat="1" ht="12.75" customHeight="1" x14ac:dyDescent="0.25">
      <c r="A5" s="32">
        <v>1</v>
      </c>
      <c r="B5" s="95">
        <v>14291</v>
      </c>
      <c r="C5" s="93" t="s">
        <v>100</v>
      </c>
      <c r="D5" s="35"/>
      <c r="E5" s="36"/>
      <c r="F5" s="16"/>
      <c r="G5" s="16"/>
      <c r="H5" s="16"/>
      <c r="I5" s="16"/>
      <c r="J5" s="16"/>
      <c r="K5" s="17">
        <f t="shared" ref="K5:K23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24" customFormat="1" ht="12.75" customHeight="1" x14ac:dyDescent="0.25">
      <c r="A6" s="32">
        <v>2</v>
      </c>
      <c r="B6" s="95">
        <v>14351</v>
      </c>
      <c r="C6" s="93" t="s">
        <v>101</v>
      </c>
      <c r="D6" s="35"/>
      <c r="E6" s="36"/>
      <c r="F6" s="16"/>
      <c r="G6" s="16"/>
      <c r="H6" s="16"/>
      <c r="I6" s="16"/>
      <c r="J6" s="16"/>
      <c r="K6" s="17">
        <f t="shared" si="0"/>
        <v>0</v>
      </c>
      <c r="L6" s="3" t="str">
        <f t="shared" ref="L6:L38" si="1">IF(K6&lt;=3,"0",IF(K6&lt;=7,"1",IF(K6&lt;=11,"2",IF(K6&gt;=12,"3"))))</f>
        <v>0</v>
      </c>
      <c r="M6" s="3" t="str">
        <f t="shared" ref="M6:M19" si="2">IF(K6&lt;=3,"ไม่ผ่าน",IF(K6&lt;=7,"ผ่าน",IF(K6&lt;=11,"ดี",IF(K6&gt;=12,"ดีเยี่ยม"))))</f>
        <v>ไม่ผ่าน</v>
      </c>
    </row>
    <row r="7" spans="1:13" s="24" customFormat="1" ht="12.75" customHeight="1" x14ac:dyDescent="0.25">
      <c r="A7" s="32">
        <v>3</v>
      </c>
      <c r="B7" s="95">
        <v>14354</v>
      </c>
      <c r="C7" s="93" t="s">
        <v>102</v>
      </c>
      <c r="D7" s="35"/>
      <c r="E7" s="36"/>
      <c r="F7" s="16"/>
      <c r="G7" s="16"/>
      <c r="H7" s="16"/>
      <c r="I7" s="16"/>
      <c r="J7" s="16"/>
      <c r="K7" s="17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24" customFormat="1" ht="12.75" customHeight="1" x14ac:dyDescent="0.25">
      <c r="A8" s="32">
        <v>4</v>
      </c>
      <c r="B8" s="95">
        <v>14360</v>
      </c>
      <c r="C8" s="93" t="s">
        <v>103</v>
      </c>
      <c r="D8" s="35"/>
      <c r="E8" s="36"/>
      <c r="F8" s="16"/>
      <c r="G8" s="16"/>
      <c r="H8" s="16"/>
      <c r="I8" s="16"/>
      <c r="J8" s="16"/>
      <c r="K8" s="17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24" customFormat="1" ht="12.75" customHeight="1" x14ac:dyDescent="0.25">
      <c r="A9" s="32">
        <v>5</v>
      </c>
      <c r="B9" s="95">
        <v>14366</v>
      </c>
      <c r="C9" s="93" t="s">
        <v>104</v>
      </c>
      <c r="D9" s="35"/>
      <c r="E9" s="36"/>
      <c r="F9" s="16"/>
      <c r="G9" s="16"/>
      <c r="H9" s="16"/>
      <c r="I9" s="16"/>
      <c r="J9" s="16"/>
      <c r="K9" s="17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24" customFormat="1" ht="12.75" customHeight="1" x14ac:dyDescent="0.25">
      <c r="A10" s="32">
        <v>6</v>
      </c>
      <c r="B10" s="50">
        <v>14369</v>
      </c>
      <c r="C10" s="93" t="s">
        <v>105</v>
      </c>
      <c r="D10" s="35"/>
      <c r="E10" s="36"/>
      <c r="F10" s="16"/>
      <c r="G10" s="16"/>
      <c r="H10" s="16"/>
      <c r="I10" s="16"/>
      <c r="J10" s="16"/>
      <c r="K10" s="17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24" customFormat="1" ht="12.75" customHeight="1" x14ac:dyDescent="0.25">
      <c r="A11" s="32">
        <v>7</v>
      </c>
      <c r="B11" s="107">
        <v>14386</v>
      </c>
      <c r="C11" s="108" t="s">
        <v>106</v>
      </c>
      <c r="D11" s="111"/>
      <c r="E11" s="112"/>
      <c r="F11" s="113"/>
      <c r="G11" s="113"/>
      <c r="H11" s="113"/>
      <c r="I11" s="113"/>
      <c r="J11" s="113"/>
      <c r="K11" s="114"/>
      <c r="L11" s="115"/>
      <c r="M11" s="115"/>
    </row>
    <row r="12" spans="1:13" s="24" customFormat="1" ht="12.75" customHeight="1" x14ac:dyDescent="0.25">
      <c r="A12" s="32">
        <v>8</v>
      </c>
      <c r="B12" s="95">
        <v>14394</v>
      </c>
      <c r="C12" s="93" t="s">
        <v>107</v>
      </c>
      <c r="D12" s="35"/>
      <c r="E12" s="36"/>
      <c r="F12" s="16"/>
      <c r="G12" s="16"/>
      <c r="H12" s="16"/>
      <c r="I12" s="16"/>
      <c r="J12" s="16"/>
      <c r="K12" s="17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24" customFormat="1" ht="12.75" customHeight="1" x14ac:dyDescent="0.25">
      <c r="A13" s="32">
        <v>9</v>
      </c>
      <c r="B13" s="95">
        <v>14401</v>
      </c>
      <c r="C13" s="93" t="s">
        <v>108</v>
      </c>
      <c r="D13" s="35"/>
      <c r="E13" s="36"/>
      <c r="F13" s="16"/>
      <c r="G13" s="16"/>
      <c r="H13" s="16"/>
      <c r="I13" s="16"/>
      <c r="J13" s="16"/>
      <c r="K13" s="17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24" customFormat="1" ht="12.75" customHeight="1" x14ac:dyDescent="0.25">
      <c r="A14" s="32">
        <v>10</v>
      </c>
      <c r="B14" s="95">
        <v>14403</v>
      </c>
      <c r="C14" s="93" t="s">
        <v>109</v>
      </c>
      <c r="D14" s="35"/>
      <c r="E14" s="36"/>
      <c r="F14" s="16"/>
      <c r="G14" s="16"/>
      <c r="H14" s="16"/>
      <c r="I14" s="16"/>
      <c r="J14" s="16"/>
      <c r="K14" s="17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68" customFormat="1" ht="12.75" customHeight="1" x14ac:dyDescent="0.25">
      <c r="A15" s="48">
        <v>11</v>
      </c>
      <c r="B15" s="95">
        <v>14409</v>
      </c>
      <c r="C15" s="93" t="s">
        <v>110</v>
      </c>
      <c r="D15" s="67"/>
      <c r="E15" s="67"/>
      <c r="F15" s="16"/>
      <c r="G15" s="16"/>
      <c r="H15" s="16"/>
      <c r="I15" s="16"/>
      <c r="J15" s="16"/>
      <c r="K15" s="17">
        <f>SUM(F15,G15,H15,I15,J15)</f>
        <v>0</v>
      </c>
      <c r="L15" s="3" t="str">
        <f t="shared" si="1"/>
        <v>0</v>
      </c>
      <c r="M15" s="3" t="str">
        <f t="shared" si="2"/>
        <v>ไม่ผ่าน</v>
      </c>
    </row>
    <row r="16" spans="1:13" s="24" customFormat="1" ht="12.75" customHeight="1" x14ac:dyDescent="0.6">
      <c r="A16" s="32">
        <v>12</v>
      </c>
      <c r="B16" s="109">
        <v>14426</v>
      </c>
      <c r="C16" s="110" t="s">
        <v>111</v>
      </c>
      <c r="D16" s="35"/>
      <c r="E16" s="35"/>
      <c r="F16" s="16"/>
      <c r="G16" s="16"/>
      <c r="H16" s="16"/>
      <c r="I16" s="16"/>
      <c r="J16" s="16"/>
      <c r="K16" s="17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24" customFormat="1" ht="12.75" customHeight="1" x14ac:dyDescent="0.25">
      <c r="A17" s="32">
        <v>13</v>
      </c>
      <c r="B17" s="95">
        <v>14444</v>
      </c>
      <c r="C17" s="93" t="s">
        <v>112</v>
      </c>
      <c r="D17" s="35"/>
      <c r="E17" s="35"/>
      <c r="F17" s="16"/>
      <c r="G17" s="16"/>
      <c r="H17" s="16"/>
      <c r="I17" s="16"/>
      <c r="J17" s="16"/>
      <c r="K17" s="17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24" customFormat="1" ht="12.75" customHeight="1" x14ac:dyDescent="0.25">
      <c r="A18" s="32">
        <v>14</v>
      </c>
      <c r="B18" s="95">
        <v>14460</v>
      </c>
      <c r="C18" s="93" t="s">
        <v>113</v>
      </c>
      <c r="D18" s="35"/>
      <c r="E18" s="35"/>
      <c r="F18" s="16"/>
      <c r="G18" s="16"/>
      <c r="H18" s="16"/>
      <c r="I18" s="16"/>
      <c r="J18" s="16"/>
      <c r="K18" s="17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24" customFormat="1" ht="12.75" customHeight="1" x14ac:dyDescent="0.25">
      <c r="A19" s="32">
        <v>15</v>
      </c>
      <c r="B19" s="95">
        <v>14482</v>
      </c>
      <c r="C19" s="93" t="s">
        <v>114</v>
      </c>
      <c r="D19" s="35"/>
      <c r="E19" s="35"/>
      <c r="F19" s="16"/>
      <c r="G19" s="16"/>
      <c r="H19" s="16"/>
      <c r="I19" s="16"/>
      <c r="J19" s="16"/>
      <c r="K19" s="17">
        <f t="shared" si="0"/>
        <v>0</v>
      </c>
      <c r="L19" s="3" t="str">
        <f t="shared" si="1"/>
        <v>0</v>
      </c>
      <c r="M19" s="3" t="str">
        <f t="shared" si="2"/>
        <v>ไม่ผ่าน</v>
      </c>
    </row>
    <row r="20" spans="1:13" s="24" customFormat="1" ht="12.75" customHeight="1" x14ac:dyDescent="0.25">
      <c r="A20" s="32">
        <v>16</v>
      </c>
      <c r="B20" s="50">
        <v>14759</v>
      </c>
      <c r="C20" s="50" t="s">
        <v>115</v>
      </c>
      <c r="D20" s="35"/>
      <c r="E20" s="36"/>
      <c r="F20" s="16"/>
      <c r="G20" s="16"/>
      <c r="H20" s="16"/>
      <c r="I20" s="16"/>
      <c r="J20" s="16"/>
      <c r="K20" s="17">
        <f t="shared" si="0"/>
        <v>0</v>
      </c>
      <c r="L20" s="3" t="str">
        <f t="shared" si="1"/>
        <v>0</v>
      </c>
      <c r="M20" s="3" t="str">
        <f t="shared" ref="M20:M33" si="3">IF(K20&lt;=3,"ไม่ผ่าน",IF(K20&lt;=7,"ผ่าน",IF(K20&lt;=11,"ดี",IF(K20&gt;=12,"ดีเยี่ยม"))))</f>
        <v>ไม่ผ่าน</v>
      </c>
    </row>
    <row r="21" spans="1:13" s="24" customFormat="1" ht="12.75" customHeight="1" x14ac:dyDescent="0.25">
      <c r="A21" s="32">
        <v>17</v>
      </c>
      <c r="B21" s="91">
        <v>14865</v>
      </c>
      <c r="C21" s="91" t="s">
        <v>116</v>
      </c>
      <c r="D21" s="35"/>
      <c r="E21" s="36"/>
      <c r="F21" s="16"/>
      <c r="G21" s="16"/>
      <c r="H21" s="16"/>
      <c r="I21" s="16"/>
      <c r="J21" s="16"/>
      <c r="K21" s="17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24" customFormat="1" ht="12.75" customHeight="1" x14ac:dyDescent="0.25">
      <c r="A22" s="32">
        <v>18</v>
      </c>
      <c r="B22" s="50">
        <v>15201</v>
      </c>
      <c r="C22" s="50" t="s">
        <v>117</v>
      </c>
      <c r="D22" s="35"/>
      <c r="E22" s="36"/>
      <c r="F22" s="16"/>
      <c r="G22" s="16"/>
      <c r="H22" s="16"/>
      <c r="I22" s="16"/>
      <c r="J22" s="16"/>
      <c r="K22" s="17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24" customFormat="1" ht="12.75" customHeight="1" x14ac:dyDescent="0.25">
      <c r="A23" s="32">
        <v>19</v>
      </c>
      <c r="B23" s="95">
        <v>14295</v>
      </c>
      <c r="C23" s="93" t="s">
        <v>118</v>
      </c>
      <c r="D23" s="35"/>
      <c r="E23" s="36"/>
      <c r="F23" s="16"/>
      <c r="G23" s="16"/>
      <c r="H23" s="16"/>
      <c r="I23" s="16"/>
      <c r="J23" s="16"/>
      <c r="K23" s="17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24" customFormat="1" ht="12.75" customHeight="1" x14ac:dyDescent="0.25">
      <c r="A24" s="32">
        <v>20</v>
      </c>
      <c r="B24" s="95">
        <v>14296</v>
      </c>
      <c r="C24" s="93" t="s">
        <v>119</v>
      </c>
      <c r="D24" s="49"/>
      <c r="E24" s="66"/>
      <c r="F24" s="16"/>
      <c r="G24" s="16"/>
      <c r="H24" s="16"/>
      <c r="I24" s="16"/>
      <c r="J24" s="16"/>
      <c r="K24" s="17">
        <f t="shared" ref="K24:K34" si="4">SUM(F24,G24,H24,I24,J24)</f>
        <v>0</v>
      </c>
      <c r="L24" s="3" t="str">
        <f t="shared" si="1"/>
        <v>0</v>
      </c>
      <c r="M24" s="3" t="str">
        <f t="shared" si="3"/>
        <v>ไม่ผ่าน</v>
      </c>
    </row>
    <row r="25" spans="1:13" s="24" customFormat="1" ht="12.75" customHeight="1" x14ac:dyDescent="0.25">
      <c r="A25" s="32">
        <v>21</v>
      </c>
      <c r="B25" s="95">
        <v>14297</v>
      </c>
      <c r="C25" s="93" t="s">
        <v>120</v>
      </c>
      <c r="D25" s="63"/>
      <c r="E25" s="64"/>
      <c r="F25" s="16"/>
      <c r="G25" s="16"/>
      <c r="H25" s="16"/>
      <c r="I25" s="16"/>
      <c r="J25" s="16"/>
      <c r="K25" s="17">
        <f t="shared" si="4"/>
        <v>0</v>
      </c>
      <c r="L25" s="3" t="str">
        <f t="shared" si="1"/>
        <v>0</v>
      </c>
      <c r="M25" s="3" t="str">
        <f t="shared" si="3"/>
        <v>ไม่ผ่าน</v>
      </c>
    </row>
    <row r="26" spans="1:13" s="24" customFormat="1" ht="12.75" customHeight="1" x14ac:dyDescent="0.25">
      <c r="A26" s="32">
        <v>22</v>
      </c>
      <c r="B26" s="95">
        <v>14298</v>
      </c>
      <c r="C26" s="93" t="s">
        <v>121</v>
      </c>
      <c r="D26" s="35"/>
      <c r="E26" s="36"/>
      <c r="F26" s="16"/>
      <c r="G26" s="16"/>
      <c r="H26" s="16"/>
      <c r="I26" s="16"/>
      <c r="J26" s="16"/>
      <c r="K26" s="17">
        <f t="shared" si="4"/>
        <v>0</v>
      </c>
      <c r="L26" s="3" t="str">
        <f t="shared" si="1"/>
        <v>0</v>
      </c>
      <c r="M26" s="3" t="str">
        <f t="shared" si="3"/>
        <v>ไม่ผ่าน</v>
      </c>
    </row>
    <row r="27" spans="1:13" s="24" customFormat="1" ht="12.75" customHeight="1" x14ac:dyDescent="0.25">
      <c r="A27" s="32">
        <v>23</v>
      </c>
      <c r="B27" s="95">
        <v>14299</v>
      </c>
      <c r="C27" s="93" t="s">
        <v>122</v>
      </c>
      <c r="D27" s="35"/>
      <c r="E27" s="36"/>
      <c r="F27" s="16"/>
      <c r="G27" s="16"/>
      <c r="H27" s="16"/>
      <c r="I27" s="16"/>
      <c r="J27" s="16"/>
      <c r="K27" s="17">
        <f t="shared" si="4"/>
        <v>0</v>
      </c>
      <c r="L27" s="3" t="str">
        <f t="shared" si="1"/>
        <v>0</v>
      </c>
      <c r="M27" s="3" t="str">
        <f t="shared" si="3"/>
        <v>ไม่ผ่าน</v>
      </c>
    </row>
    <row r="28" spans="1:13" s="24" customFormat="1" ht="12.75" customHeight="1" x14ac:dyDescent="0.25">
      <c r="A28" s="32">
        <v>24</v>
      </c>
      <c r="B28" s="95">
        <v>14301</v>
      </c>
      <c r="C28" s="93" t="s">
        <v>123</v>
      </c>
      <c r="D28" s="35"/>
      <c r="E28" s="36"/>
      <c r="F28" s="16"/>
      <c r="G28" s="16"/>
      <c r="H28" s="16"/>
      <c r="I28" s="16"/>
      <c r="J28" s="16"/>
      <c r="K28" s="17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24" customFormat="1" ht="12.75" customHeight="1" x14ac:dyDescent="0.25">
      <c r="A29" s="32">
        <v>25</v>
      </c>
      <c r="B29" s="95">
        <v>14302</v>
      </c>
      <c r="C29" s="93" t="s">
        <v>124</v>
      </c>
      <c r="D29" s="35"/>
      <c r="E29" s="36"/>
      <c r="F29" s="16"/>
      <c r="G29" s="16"/>
      <c r="H29" s="16"/>
      <c r="I29" s="16"/>
      <c r="J29" s="16"/>
      <c r="K29" s="17">
        <f t="shared" si="4"/>
        <v>0</v>
      </c>
      <c r="L29" s="3" t="str">
        <f t="shared" si="1"/>
        <v>0</v>
      </c>
      <c r="M29" s="3" t="str">
        <f t="shared" si="3"/>
        <v>ไม่ผ่าน</v>
      </c>
    </row>
    <row r="30" spans="1:13" s="24" customFormat="1" ht="12.75" customHeight="1" x14ac:dyDescent="0.25">
      <c r="A30" s="32">
        <v>26</v>
      </c>
      <c r="B30" s="107">
        <v>14303</v>
      </c>
      <c r="C30" s="108" t="s">
        <v>125</v>
      </c>
      <c r="D30" s="111"/>
      <c r="E30" s="112"/>
      <c r="F30" s="113"/>
      <c r="G30" s="113"/>
      <c r="H30" s="113"/>
      <c r="I30" s="113"/>
      <c r="J30" s="113"/>
      <c r="K30" s="114"/>
      <c r="L30" s="115"/>
      <c r="M30" s="115"/>
    </row>
    <row r="31" spans="1:13" s="24" customFormat="1" ht="12.75" customHeight="1" x14ac:dyDescent="0.25">
      <c r="A31" s="32">
        <v>27</v>
      </c>
      <c r="B31" s="95">
        <v>14305</v>
      </c>
      <c r="C31" s="93" t="s">
        <v>126</v>
      </c>
      <c r="D31" s="35"/>
      <c r="E31" s="36"/>
      <c r="F31" s="16"/>
      <c r="G31" s="16"/>
      <c r="H31" s="16"/>
      <c r="I31" s="16"/>
      <c r="J31" s="16"/>
      <c r="K31" s="17">
        <f t="shared" si="4"/>
        <v>0</v>
      </c>
      <c r="L31" s="3" t="str">
        <f t="shared" si="1"/>
        <v>0</v>
      </c>
      <c r="M31" s="3" t="str">
        <f t="shared" si="3"/>
        <v>ไม่ผ่าน</v>
      </c>
    </row>
    <row r="32" spans="1:13" s="24" customFormat="1" ht="12.75" customHeight="1" x14ac:dyDescent="0.25">
      <c r="A32" s="32">
        <v>28</v>
      </c>
      <c r="B32" s="95">
        <v>14306</v>
      </c>
      <c r="C32" s="93" t="s">
        <v>127</v>
      </c>
      <c r="D32" s="35"/>
      <c r="E32" s="36"/>
      <c r="F32" s="16"/>
      <c r="G32" s="16"/>
      <c r="H32" s="16"/>
      <c r="I32" s="16"/>
      <c r="J32" s="16"/>
      <c r="K32" s="17">
        <f t="shared" si="4"/>
        <v>0</v>
      </c>
      <c r="L32" s="3" t="str">
        <f t="shared" si="1"/>
        <v>0</v>
      </c>
      <c r="M32" s="3" t="str">
        <f t="shared" si="3"/>
        <v>ไม่ผ่าน</v>
      </c>
    </row>
    <row r="33" spans="1:14" s="24" customFormat="1" ht="12.75" customHeight="1" x14ac:dyDescent="0.25">
      <c r="A33" s="32">
        <v>29</v>
      </c>
      <c r="B33" s="95">
        <v>14307</v>
      </c>
      <c r="C33" s="93" t="s">
        <v>128</v>
      </c>
      <c r="D33" s="35"/>
      <c r="E33" s="36"/>
      <c r="F33" s="16"/>
      <c r="G33" s="16"/>
      <c r="H33" s="16"/>
      <c r="I33" s="16"/>
      <c r="J33" s="16"/>
      <c r="K33" s="17">
        <f t="shared" si="4"/>
        <v>0</v>
      </c>
      <c r="L33" s="3" t="str">
        <f t="shared" si="1"/>
        <v>0</v>
      </c>
      <c r="M33" s="3" t="str">
        <f t="shared" si="3"/>
        <v>ไม่ผ่าน</v>
      </c>
    </row>
    <row r="34" spans="1:14" s="24" customFormat="1" ht="12.75" customHeight="1" x14ac:dyDescent="0.25">
      <c r="A34" s="32">
        <v>30</v>
      </c>
      <c r="B34" s="95">
        <v>14308</v>
      </c>
      <c r="C34" s="93" t="s">
        <v>129</v>
      </c>
      <c r="D34" s="35"/>
      <c r="E34" s="36"/>
      <c r="F34" s="16"/>
      <c r="G34" s="16"/>
      <c r="H34" s="16"/>
      <c r="I34" s="16"/>
      <c r="J34" s="16"/>
      <c r="K34" s="17">
        <f t="shared" si="4"/>
        <v>0</v>
      </c>
      <c r="L34" s="3" t="str">
        <f>IF(K34&lt;=3,"0",IF(K34&lt;=7,"1",IF(K34&lt;=11,"2",IF(K34&gt;=12,"3"))))</f>
        <v>0</v>
      </c>
      <c r="M34" s="3" t="str">
        <f>IF(K34&lt;=3,"ไม่ผ่าน",IF(K34&lt;=7,"ผ่าน",IF(K34&lt;=11,"ดี",IF(K34&gt;=12,"ดีเยี่ยม"))))</f>
        <v>ไม่ผ่าน</v>
      </c>
    </row>
    <row r="35" spans="1:14" s="68" customFormat="1" ht="12.75" customHeight="1" x14ac:dyDescent="0.25">
      <c r="A35" s="32">
        <v>31</v>
      </c>
      <c r="B35" s="95">
        <v>14309</v>
      </c>
      <c r="C35" s="93" t="s">
        <v>130</v>
      </c>
      <c r="D35" s="35"/>
      <c r="E35" s="36"/>
      <c r="F35" s="16"/>
      <c r="G35" s="16"/>
      <c r="H35" s="16"/>
      <c r="I35" s="16"/>
      <c r="J35" s="16"/>
      <c r="K35" s="17">
        <f>SUM(F35,G35,H35,I35,J35)</f>
        <v>0</v>
      </c>
      <c r="L35" s="3" t="str">
        <f t="shared" si="1"/>
        <v>0</v>
      </c>
      <c r="M35" s="3" t="str">
        <f>IF(K35&lt;=3,"ไม่ผ่าน",IF(K35&lt;=7,"ผ่าน",IF(K35&lt;=11,"ดี",IF(K35&gt;=12,"ดีเยี่ยม"))))</f>
        <v>ไม่ผ่าน</v>
      </c>
    </row>
    <row r="36" spans="1:14" s="24" customFormat="1" ht="12.75" customHeight="1" x14ac:dyDescent="0.25">
      <c r="A36" s="32">
        <v>32</v>
      </c>
      <c r="B36" s="50">
        <v>14326</v>
      </c>
      <c r="C36" s="50" t="s">
        <v>131</v>
      </c>
      <c r="D36" s="49"/>
      <c r="E36" s="66"/>
      <c r="F36" s="16"/>
      <c r="G36" s="16"/>
      <c r="H36" s="16"/>
      <c r="I36" s="16"/>
      <c r="J36" s="16"/>
      <c r="K36" s="17">
        <f>SUM(F36,G36,H36,I36,J36)</f>
        <v>0</v>
      </c>
      <c r="L36" s="3" t="str">
        <f t="shared" si="1"/>
        <v>0</v>
      </c>
      <c r="M36" s="3" t="str">
        <f>IF(K36&lt;=3,"ไม่ผ่าน",IF(K36&lt;=7,"ผ่าน",IF(K36&lt;=11,"ดี",IF(K36&gt;=12,"ดีเยี่ยม"))))</f>
        <v>ไม่ผ่าน</v>
      </c>
    </row>
    <row r="37" spans="1:14" s="24" customFormat="1" ht="12.75" customHeight="1" x14ac:dyDescent="0.25">
      <c r="A37" s="32">
        <v>33</v>
      </c>
      <c r="B37" s="50">
        <v>14328</v>
      </c>
      <c r="C37" s="50" t="s">
        <v>132</v>
      </c>
      <c r="D37" s="49"/>
      <c r="E37" s="66"/>
      <c r="F37" s="16"/>
      <c r="G37" s="16"/>
      <c r="H37" s="16"/>
      <c r="I37" s="16"/>
      <c r="J37" s="16"/>
      <c r="K37" s="17">
        <f>SUM(F37,G37,H37,I37,J37)</f>
        <v>0</v>
      </c>
      <c r="L37" s="3" t="str">
        <f t="shared" si="1"/>
        <v>0</v>
      </c>
      <c r="M37" s="3" t="str">
        <f>IF(K37&lt;=3,"ไม่ผ่าน",IF(K37&lt;=7,"ผ่าน",IF(K37&lt;=11,"ดี",IF(K37&gt;=12,"ดีเยี่ยม"))))</f>
        <v>ไม่ผ่าน</v>
      </c>
    </row>
    <row r="38" spans="1:14" s="24" customFormat="1" ht="12.75" customHeight="1" x14ac:dyDescent="0.25">
      <c r="A38" s="32">
        <v>34</v>
      </c>
      <c r="B38" s="50">
        <v>14338</v>
      </c>
      <c r="C38" s="50" t="s">
        <v>133</v>
      </c>
      <c r="D38" s="49"/>
      <c r="E38" s="66"/>
      <c r="F38" s="16"/>
      <c r="G38" s="16"/>
      <c r="H38" s="16"/>
      <c r="I38" s="16"/>
      <c r="J38" s="16"/>
      <c r="K38" s="17">
        <f>SUM(F38,G38,H38,I38,J38)</f>
        <v>0</v>
      </c>
      <c r="L38" s="3" t="str">
        <f t="shared" si="1"/>
        <v>0</v>
      </c>
      <c r="M38" s="3" t="str">
        <f>IF(K38&lt;=3,"ไม่ผ่าน",IF(K38&lt;=7,"ผ่าน",IF(K38&lt;=11,"ดี",IF(K38&gt;=12,"ดีเยี่ยม"))))</f>
        <v>ไม่ผ่าน</v>
      </c>
    </row>
    <row r="39" spans="1:14" s="18" customFormat="1" ht="18" customHeight="1" x14ac:dyDescent="0.45">
      <c r="C39" s="18" t="s">
        <v>2</v>
      </c>
      <c r="F39" s="127">
        <f>COUNTIF(L5:L38,3)</f>
        <v>0</v>
      </c>
      <c r="G39" s="127">
        <f>COUNTIF(L5:L38,2)</f>
        <v>0</v>
      </c>
      <c r="H39" s="127">
        <f>COUNTIF(L5:L38,1)</f>
        <v>0</v>
      </c>
      <c r="I39" s="127">
        <f>COUNTIF(L5:L38,0)</f>
        <v>32</v>
      </c>
      <c r="J39" s="25"/>
    </row>
    <row r="40" spans="1:14" s="18" customFormat="1" ht="17.25" customHeight="1" x14ac:dyDescent="0.45">
      <c r="C40" s="69" t="s">
        <v>13</v>
      </c>
      <c r="E40" s="69"/>
      <c r="F40" s="25"/>
      <c r="G40" s="147">
        <f>(F39*100)/32</f>
        <v>0</v>
      </c>
      <c r="H40" s="148"/>
      <c r="I40" s="25"/>
      <c r="J40" s="25"/>
      <c r="K40" s="25" t="s">
        <v>18</v>
      </c>
      <c r="M40" s="80">
        <f>(H39*100)/32</f>
        <v>0</v>
      </c>
      <c r="N40" s="79"/>
    </row>
    <row r="41" spans="1:14" s="18" customFormat="1" ht="13.5" customHeight="1" x14ac:dyDescent="0.45">
      <c r="C41" s="69" t="s">
        <v>14</v>
      </c>
      <c r="E41" s="69"/>
      <c r="F41" s="25"/>
      <c r="G41" s="147">
        <f>(G39*100)/32</f>
        <v>0</v>
      </c>
      <c r="H41" s="148"/>
      <c r="I41" s="25"/>
      <c r="J41" s="25"/>
      <c r="K41" s="25" t="s">
        <v>19</v>
      </c>
      <c r="M41" s="80">
        <f>(I39*100)/32</f>
        <v>100</v>
      </c>
      <c r="N41" s="79"/>
    </row>
    <row r="42" spans="1:14" s="18" customFormat="1" ht="17.25" customHeight="1" x14ac:dyDescent="0.45">
      <c r="C42" s="69" t="s">
        <v>15</v>
      </c>
      <c r="E42" s="69"/>
      <c r="F42" s="70"/>
      <c r="G42" s="70"/>
      <c r="H42" s="70"/>
      <c r="I42" s="69" t="s">
        <v>20</v>
      </c>
      <c r="J42" s="70"/>
      <c r="K42" s="69"/>
      <c r="L42" s="69"/>
      <c r="M42" s="69"/>
    </row>
    <row r="43" spans="1:14" s="18" customFormat="1" ht="17.25" customHeight="1" x14ac:dyDescent="0.5">
      <c r="C43" s="69" t="s">
        <v>16</v>
      </c>
      <c r="E43" s="69"/>
      <c r="F43" s="70"/>
      <c r="G43" s="70"/>
      <c r="H43" s="70"/>
      <c r="I43" s="1" t="s">
        <v>23</v>
      </c>
      <c r="J43" s="70"/>
      <c r="K43" s="1"/>
      <c r="L43" s="69"/>
      <c r="M43" s="69"/>
    </row>
    <row r="44" spans="1:14" s="18" customFormat="1" ht="17.25" customHeight="1" x14ac:dyDescent="0.45">
      <c r="C44" s="69" t="s">
        <v>17</v>
      </c>
      <c r="E44" s="69"/>
      <c r="F44" s="70"/>
      <c r="G44" s="70"/>
      <c r="H44" s="70"/>
      <c r="I44" s="69" t="s">
        <v>21</v>
      </c>
      <c r="J44" s="70"/>
      <c r="K44" s="69"/>
      <c r="L44" s="69"/>
      <c r="M44" s="69"/>
    </row>
  </sheetData>
  <mergeCells count="11">
    <mergeCell ref="B3:B4"/>
    <mergeCell ref="G40:H40"/>
    <mergeCell ref="G41:H41"/>
    <mergeCell ref="C3:E4"/>
    <mergeCell ref="E1:M1"/>
    <mergeCell ref="A2:M2"/>
    <mergeCell ref="A3:A4"/>
    <mergeCell ref="F3:J3"/>
    <mergeCell ref="K3:K4"/>
    <mergeCell ref="L3:L4"/>
    <mergeCell ref="M3:M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1" workbookViewId="0">
      <selection activeCell="M3" sqref="M3:M4"/>
    </sheetView>
  </sheetViews>
  <sheetFormatPr defaultRowHeight="13.8" x14ac:dyDescent="0.25"/>
  <cols>
    <col min="1" max="1" width="4" customWidth="1"/>
    <col min="2" max="2" width="8" customWidth="1"/>
    <col min="3" max="3" width="7" customWidth="1"/>
    <col min="4" max="4" width="11.19921875" customWidth="1"/>
    <col min="5" max="5" width="4.3984375" customWidth="1"/>
    <col min="6" max="10" width="3.19921875" customWidth="1"/>
    <col min="11" max="13" width="7.19921875" customWidth="1"/>
  </cols>
  <sheetData>
    <row r="1" spans="1:13" s="1" customFormat="1" ht="21" x14ac:dyDescent="0.6">
      <c r="A1" s="2"/>
      <c r="B1" s="2"/>
      <c r="C1" s="2"/>
      <c r="D1" s="2"/>
      <c r="E1" s="136" t="s">
        <v>2</v>
      </c>
      <c r="F1" s="136"/>
      <c r="G1" s="136"/>
      <c r="H1" s="136"/>
      <c r="I1" s="136"/>
      <c r="J1" s="136"/>
      <c r="K1" s="136"/>
      <c r="L1" s="136"/>
      <c r="M1" s="136"/>
    </row>
    <row r="2" spans="1:13" s="1" customFormat="1" ht="29.25" customHeight="1" x14ac:dyDescent="0.6">
      <c r="A2" s="141" t="s">
        <v>26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1" customFormat="1" ht="21" customHeight="1" x14ac:dyDescent="0.5">
      <c r="A3" s="139" t="s">
        <v>3</v>
      </c>
      <c r="B3" s="145" t="s">
        <v>4</v>
      </c>
      <c r="C3" s="130" t="s">
        <v>5</v>
      </c>
      <c r="D3" s="131"/>
      <c r="E3" s="132"/>
      <c r="F3" s="140" t="s">
        <v>1</v>
      </c>
      <c r="G3" s="140"/>
      <c r="H3" s="140"/>
      <c r="I3" s="140"/>
      <c r="J3" s="140"/>
      <c r="K3" s="137" t="s">
        <v>0</v>
      </c>
      <c r="L3" s="142" t="s">
        <v>11</v>
      </c>
      <c r="M3" s="142" t="s">
        <v>12</v>
      </c>
    </row>
    <row r="4" spans="1:13" s="1" customFormat="1" ht="58.5" customHeight="1" x14ac:dyDescent="0.5">
      <c r="A4" s="139"/>
      <c r="B4" s="146"/>
      <c r="C4" s="133"/>
      <c r="D4" s="134"/>
      <c r="E4" s="135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8"/>
      <c r="L4" s="143"/>
      <c r="M4" s="144"/>
    </row>
    <row r="5" spans="1:13" s="1" customFormat="1" ht="17.25" customHeight="1" x14ac:dyDescent="0.5">
      <c r="A5" s="32">
        <v>1</v>
      </c>
      <c r="B5" s="92">
        <v>14310</v>
      </c>
      <c r="C5" s="50" t="s">
        <v>134</v>
      </c>
      <c r="D5" s="35"/>
      <c r="E5" s="36"/>
      <c r="F5" s="4"/>
      <c r="G5" s="4"/>
      <c r="H5" s="4"/>
      <c r="I5" s="4"/>
      <c r="J5" s="4"/>
      <c r="K5" s="3">
        <f t="shared" ref="K5:K17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5">
      <c r="A6" s="32">
        <v>2</v>
      </c>
      <c r="B6" s="92">
        <v>14313</v>
      </c>
      <c r="C6" s="97" t="s">
        <v>135</v>
      </c>
      <c r="D6" s="35"/>
      <c r="E6" s="36"/>
      <c r="F6" s="16"/>
      <c r="G6" s="16"/>
      <c r="H6" s="16"/>
      <c r="I6" s="16"/>
      <c r="J6" s="16"/>
      <c r="K6" s="3">
        <f t="shared" si="0"/>
        <v>0</v>
      </c>
      <c r="L6" s="3" t="str">
        <f t="shared" ref="L6:L25" si="1">IF(K6&lt;=3,"0",IF(K6&lt;=7,"1",IF(K6&lt;=11,"2",IF(K6&gt;=12,"3"))))</f>
        <v>0</v>
      </c>
      <c r="M6" s="3" t="str">
        <f t="shared" ref="M6:M16" si="2">IF(K6&lt;=3,"ไม่ผ่าน",IF(K6&lt;=7,"ผ่าน",IF(K6&lt;=11,"ดี",IF(K6&gt;=12,"ดีเยี่ยม"))))</f>
        <v>ไม่ผ่าน</v>
      </c>
    </row>
    <row r="7" spans="1:13" s="29" customFormat="1" ht="17.25" customHeight="1" x14ac:dyDescent="0.5">
      <c r="A7" s="32">
        <v>3</v>
      </c>
      <c r="B7" s="92">
        <v>14316</v>
      </c>
      <c r="C7" s="93" t="s">
        <v>136</v>
      </c>
      <c r="D7" s="35"/>
      <c r="E7" s="36"/>
      <c r="F7" s="27"/>
      <c r="G7" s="27"/>
      <c r="H7" s="27"/>
      <c r="I7" s="27"/>
      <c r="J7" s="27"/>
      <c r="K7" s="3">
        <f>SUM(F7,G7,H7,I7,J7)</f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 x14ac:dyDescent="0.5">
      <c r="A8" s="32">
        <v>4</v>
      </c>
      <c r="B8" s="92">
        <v>14317</v>
      </c>
      <c r="C8" s="93" t="s">
        <v>137</v>
      </c>
      <c r="D8" s="35"/>
      <c r="E8" s="36"/>
      <c r="F8" s="16"/>
      <c r="G8" s="16"/>
      <c r="H8" s="16"/>
      <c r="I8" s="16"/>
      <c r="J8" s="16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 x14ac:dyDescent="0.5">
      <c r="A9" s="32">
        <v>5</v>
      </c>
      <c r="B9" s="92">
        <v>14318</v>
      </c>
      <c r="C9" s="93" t="s">
        <v>138</v>
      </c>
      <c r="D9" s="35"/>
      <c r="E9" s="36"/>
      <c r="F9" s="16"/>
      <c r="G9" s="16"/>
      <c r="H9" s="16"/>
      <c r="I9" s="16"/>
      <c r="J9" s="16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5">
      <c r="A10" s="32">
        <v>6</v>
      </c>
      <c r="B10" s="92">
        <v>14319</v>
      </c>
      <c r="C10" s="93" t="s">
        <v>139</v>
      </c>
      <c r="D10" s="35"/>
      <c r="E10" s="36"/>
      <c r="F10" s="16"/>
      <c r="G10" s="16"/>
      <c r="H10" s="16"/>
      <c r="I10" s="16"/>
      <c r="J10" s="16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5">
      <c r="A11" s="32">
        <v>7</v>
      </c>
      <c r="B11" s="92">
        <v>14320</v>
      </c>
      <c r="C11" s="93" t="s">
        <v>140</v>
      </c>
      <c r="D11" s="35"/>
      <c r="E11" s="36"/>
      <c r="F11" s="16"/>
      <c r="G11" s="16"/>
      <c r="H11" s="16"/>
      <c r="I11" s="16"/>
      <c r="J11" s="16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5">
      <c r="A12" s="32">
        <v>8</v>
      </c>
      <c r="B12" s="92">
        <v>14321</v>
      </c>
      <c r="C12" s="93" t="s">
        <v>141</v>
      </c>
      <c r="D12" s="35"/>
      <c r="E12" s="36"/>
      <c r="F12" s="16"/>
      <c r="G12" s="16"/>
      <c r="H12" s="16"/>
      <c r="I12" s="16"/>
      <c r="J12" s="16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29" customFormat="1" ht="17.25" customHeight="1" x14ac:dyDescent="0.5">
      <c r="A13" s="37">
        <v>9</v>
      </c>
      <c r="B13" s="92">
        <v>14322</v>
      </c>
      <c r="C13" s="93" t="s">
        <v>142</v>
      </c>
      <c r="D13" s="35"/>
      <c r="E13" s="36"/>
      <c r="F13" s="30"/>
      <c r="G13" s="30"/>
      <c r="H13" s="30"/>
      <c r="I13" s="30"/>
      <c r="J13" s="30"/>
      <c r="K13" s="3">
        <f>SUM(F13,G13,H13,I13,J13)</f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5">
      <c r="A14" s="32">
        <v>10</v>
      </c>
      <c r="B14" s="92">
        <v>14323</v>
      </c>
      <c r="C14" s="93" t="s">
        <v>143</v>
      </c>
      <c r="D14" s="35"/>
      <c r="E14" s="36"/>
      <c r="F14" s="16"/>
      <c r="G14" s="16"/>
      <c r="H14" s="16"/>
      <c r="I14" s="16"/>
      <c r="J14" s="16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5">
      <c r="A15" s="32">
        <v>11</v>
      </c>
      <c r="B15" s="92">
        <v>14324</v>
      </c>
      <c r="C15" s="93" t="s">
        <v>144</v>
      </c>
      <c r="D15" s="35"/>
      <c r="E15" s="36"/>
      <c r="F15" s="16"/>
      <c r="G15" s="16"/>
      <c r="H15" s="16"/>
      <c r="I15" s="16"/>
      <c r="J15" s="16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7.25" customHeight="1" x14ac:dyDescent="0.5">
      <c r="A16" s="32">
        <v>12</v>
      </c>
      <c r="B16" s="92">
        <v>14325</v>
      </c>
      <c r="C16" s="93" t="s">
        <v>145</v>
      </c>
      <c r="D16" s="35"/>
      <c r="E16" s="36"/>
      <c r="F16" s="16"/>
      <c r="G16" s="16"/>
      <c r="H16" s="16"/>
      <c r="I16" s="16"/>
      <c r="J16" s="16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4" s="1" customFormat="1" ht="17.25" customHeight="1" x14ac:dyDescent="0.5">
      <c r="A17" s="32">
        <v>13</v>
      </c>
      <c r="B17" s="92">
        <v>14327</v>
      </c>
      <c r="C17" s="93" t="s">
        <v>146</v>
      </c>
      <c r="D17" s="35"/>
      <c r="E17" s="36"/>
      <c r="F17" s="16"/>
      <c r="G17" s="16"/>
      <c r="H17" s="16"/>
      <c r="I17" s="16"/>
      <c r="J17" s="16"/>
      <c r="K17" s="3">
        <f t="shared" si="0"/>
        <v>0</v>
      </c>
      <c r="L17" s="3" t="str">
        <f t="shared" si="1"/>
        <v>0</v>
      </c>
      <c r="M17" s="3" t="str">
        <f t="shared" ref="M17:M25" si="3">IF(K17&lt;=3,"ไม่ผ่าน",IF(K17&lt;=7,"ผ่าน",IF(K17&lt;=11,"ดี",IF(K17&gt;=12,"ดีเยี่ยม"))))</f>
        <v>ไม่ผ่าน</v>
      </c>
    </row>
    <row r="18" spans="1:14" s="29" customFormat="1" ht="17.25" customHeight="1" x14ac:dyDescent="0.5">
      <c r="A18" s="32">
        <v>14</v>
      </c>
      <c r="B18" s="92">
        <v>14329</v>
      </c>
      <c r="C18" s="93" t="s">
        <v>147</v>
      </c>
      <c r="D18" s="35"/>
      <c r="E18" s="36"/>
      <c r="F18" s="27"/>
      <c r="G18" s="27"/>
      <c r="H18" s="27"/>
      <c r="I18" s="27"/>
      <c r="J18" s="27"/>
      <c r="K18" s="3">
        <f>SUM(F18,G18,H18,I18,J18)</f>
        <v>0</v>
      </c>
      <c r="L18" s="3" t="str">
        <f t="shared" si="1"/>
        <v>0</v>
      </c>
      <c r="M18" s="3" t="str">
        <f t="shared" si="3"/>
        <v>ไม่ผ่าน</v>
      </c>
    </row>
    <row r="19" spans="1:14" s="1" customFormat="1" ht="17.25" customHeight="1" x14ac:dyDescent="0.5">
      <c r="A19" s="48">
        <v>15</v>
      </c>
      <c r="B19" s="92">
        <v>14332</v>
      </c>
      <c r="C19" s="97" t="s">
        <v>148</v>
      </c>
      <c r="D19" s="40"/>
      <c r="E19" s="41"/>
      <c r="F19" s="16"/>
      <c r="G19" s="16"/>
      <c r="H19" s="16"/>
      <c r="I19" s="16"/>
      <c r="J19" s="16"/>
      <c r="K19" s="3">
        <f t="shared" ref="K19:K25" si="4">SUM(F19,G19,H19,I19,J19)</f>
        <v>0</v>
      </c>
      <c r="L19" s="3" t="str">
        <f t="shared" si="1"/>
        <v>0</v>
      </c>
      <c r="M19" s="3" t="str">
        <f t="shared" si="3"/>
        <v>ไม่ผ่าน</v>
      </c>
    </row>
    <row r="20" spans="1:14" s="1" customFormat="1" ht="17.25" customHeight="1" x14ac:dyDescent="0.5">
      <c r="A20" s="48">
        <v>16</v>
      </c>
      <c r="B20" s="92">
        <v>14333</v>
      </c>
      <c r="C20" s="93" t="s">
        <v>149</v>
      </c>
      <c r="D20" s="40"/>
      <c r="E20" s="41"/>
      <c r="F20" s="16"/>
      <c r="G20" s="16"/>
      <c r="H20" s="16"/>
      <c r="I20" s="16"/>
      <c r="J20" s="16"/>
      <c r="K20" s="3">
        <f t="shared" si="4"/>
        <v>0</v>
      </c>
      <c r="L20" s="3" t="str">
        <f t="shared" si="1"/>
        <v>0</v>
      </c>
      <c r="M20" s="3" t="str">
        <f t="shared" si="3"/>
        <v>ไม่ผ่าน</v>
      </c>
    </row>
    <row r="21" spans="1:14" s="1" customFormat="1" ht="17.25" customHeight="1" x14ac:dyDescent="0.5">
      <c r="A21" s="48">
        <v>17</v>
      </c>
      <c r="B21" s="92">
        <v>14334</v>
      </c>
      <c r="C21" s="93" t="s">
        <v>150</v>
      </c>
      <c r="D21" s="40"/>
      <c r="E21" s="41"/>
      <c r="F21" s="16"/>
      <c r="G21" s="16"/>
      <c r="H21" s="16"/>
      <c r="I21" s="16"/>
      <c r="J21" s="16"/>
      <c r="K21" s="3">
        <f t="shared" si="4"/>
        <v>0</v>
      </c>
      <c r="L21" s="3" t="str">
        <f t="shared" si="1"/>
        <v>0</v>
      </c>
      <c r="M21" s="3" t="str">
        <f t="shared" si="3"/>
        <v>ไม่ผ่าน</v>
      </c>
    </row>
    <row r="22" spans="1:14" s="1" customFormat="1" ht="17.25" customHeight="1" x14ac:dyDescent="0.5">
      <c r="A22" s="48">
        <v>18</v>
      </c>
      <c r="B22" s="92">
        <v>14335</v>
      </c>
      <c r="C22" s="93" t="s">
        <v>151</v>
      </c>
      <c r="D22" s="40"/>
      <c r="E22" s="41"/>
      <c r="F22" s="16"/>
      <c r="G22" s="16"/>
      <c r="H22" s="16"/>
      <c r="I22" s="16"/>
      <c r="J22" s="16"/>
      <c r="K22" s="3">
        <f t="shared" si="4"/>
        <v>0</v>
      </c>
      <c r="L22" s="3" t="str">
        <f t="shared" si="1"/>
        <v>0</v>
      </c>
      <c r="M22" s="3" t="str">
        <f t="shared" si="3"/>
        <v>ไม่ผ่าน</v>
      </c>
    </row>
    <row r="23" spans="1:14" s="1" customFormat="1" ht="17.25" customHeight="1" x14ac:dyDescent="0.5">
      <c r="A23" s="48">
        <v>19</v>
      </c>
      <c r="B23" s="92">
        <v>14337</v>
      </c>
      <c r="C23" s="93" t="s">
        <v>152</v>
      </c>
      <c r="D23" s="40"/>
      <c r="E23" s="41"/>
      <c r="F23" s="4"/>
      <c r="G23" s="4"/>
      <c r="H23" s="4"/>
      <c r="I23" s="4"/>
      <c r="J23" s="4"/>
      <c r="K23" s="3">
        <f t="shared" si="4"/>
        <v>0</v>
      </c>
      <c r="L23" s="3" t="str">
        <f t="shared" si="1"/>
        <v>0</v>
      </c>
      <c r="M23" s="3" t="str">
        <f t="shared" si="3"/>
        <v>ไม่ผ่าน</v>
      </c>
    </row>
    <row r="24" spans="1:14" s="29" customFormat="1" ht="17.25" customHeight="1" x14ac:dyDescent="0.5">
      <c r="A24" s="48">
        <v>20</v>
      </c>
      <c r="B24" s="95">
        <v>14339</v>
      </c>
      <c r="C24" s="96" t="s">
        <v>153</v>
      </c>
      <c r="D24" s="35"/>
      <c r="E24" s="36"/>
      <c r="F24" s="30"/>
      <c r="G24" s="30"/>
      <c r="H24" s="30"/>
      <c r="I24" s="30"/>
      <c r="J24" s="30"/>
      <c r="K24" s="28">
        <f t="shared" si="4"/>
        <v>0</v>
      </c>
      <c r="L24" s="3" t="str">
        <f t="shared" si="1"/>
        <v>0</v>
      </c>
      <c r="M24" s="3" t="str">
        <f t="shared" si="3"/>
        <v>ไม่ผ่าน</v>
      </c>
    </row>
    <row r="25" spans="1:14" s="1" customFormat="1" ht="17.25" customHeight="1" x14ac:dyDescent="0.5">
      <c r="A25" s="48">
        <v>21</v>
      </c>
      <c r="B25" s="95">
        <v>14340</v>
      </c>
      <c r="C25" s="96" t="s">
        <v>154</v>
      </c>
      <c r="D25" s="40"/>
      <c r="E25" s="41"/>
      <c r="F25" s="16"/>
      <c r="G25" s="16"/>
      <c r="H25" s="16"/>
      <c r="I25" s="16"/>
      <c r="J25" s="16"/>
      <c r="K25" s="3">
        <f t="shared" si="4"/>
        <v>0</v>
      </c>
      <c r="L25" s="3" t="str">
        <f t="shared" si="1"/>
        <v>0</v>
      </c>
      <c r="M25" s="3" t="str">
        <f t="shared" si="3"/>
        <v>ไม่ผ่าน</v>
      </c>
    </row>
    <row r="26" spans="1:14" s="1" customFormat="1" ht="21" x14ac:dyDescent="0.5">
      <c r="A26" s="48"/>
      <c r="B26" s="48"/>
      <c r="C26" s="117"/>
      <c r="D26" s="118"/>
      <c r="E26" s="119"/>
      <c r="F26" s="128"/>
      <c r="G26" s="128"/>
      <c r="H26" s="128"/>
      <c r="I26" s="128"/>
      <c r="J26" s="30"/>
      <c r="K26" s="28"/>
      <c r="L26" s="28"/>
      <c r="M26" s="28"/>
    </row>
    <row r="27" spans="1:14" s="1" customFormat="1" ht="19.8" x14ac:dyDescent="0.5">
      <c r="C27" s="1" t="s">
        <v>2</v>
      </c>
      <c r="F27" s="127">
        <f>COUNTIF(L5:L25,3)</f>
        <v>0</v>
      </c>
      <c r="G27" s="127">
        <f>COUNTIF(L5:L25,2)</f>
        <v>0</v>
      </c>
      <c r="H27" s="127">
        <f>COUNTIF(L5:L25,1)</f>
        <v>0</v>
      </c>
      <c r="I27" s="127">
        <f>COUNTIF(L5:L25,0)</f>
        <v>21</v>
      </c>
      <c r="J27" s="5"/>
    </row>
    <row r="28" spans="1:14" s="1" customFormat="1" ht="19.8" x14ac:dyDescent="0.5">
      <c r="C28" s="1" t="s">
        <v>13</v>
      </c>
      <c r="F28" s="5"/>
      <c r="G28" s="147">
        <f>(F27*100)/21</f>
        <v>0</v>
      </c>
      <c r="H28" s="148"/>
      <c r="I28" s="5"/>
      <c r="J28" s="5"/>
      <c r="K28" s="5" t="s">
        <v>18</v>
      </c>
      <c r="M28" s="80">
        <f>(H27*100)/21</f>
        <v>0</v>
      </c>
      <c r="N28" s="79"/>
    </row>
    <row r="29" spans="1:14" s="1" customFormat="1" ht="19.8" x14ac:dyDescent="0.5">
      <c r="C29" s="1" t="s">
        <v>14</v>
      </c>
      <c r="D29" s="29"/>
      <c r="F29" s="5"/>
      <c r="G29" s="147">
        <f>(G27*100)/21</f>
        <v>0</v>
      </c>
      <c r="H29" s="148"/>
      <c r="I29" s="5"/>
      <c r="J29" s="5"/>
      <c r="K29" s="5" t="s">
        <v>19</v>
      </c>
      <c r="M29" s="80">
        <f>(I27*100)/21</f>
        <v>100</v>
      </c>
      <c r="N29" s="79"/>
    </row>
    <row r="30" spans="1:14" s="1" customFormat="1" ht="19.8" x14ac:dyDescent="0.5">
      <c r="C30" s="1" t="s">
        <v>15</v>
      </c>
      <c r="F30" s="5"/>
      <c r="G30" s="5"/>
      <c r="H30" s="5"/>
      <c r="I30" s="5"/>
      <c r="J30" s="1" t="s">
        <v>20</v>
      </c>
    </row>
    <row r="31" spans="1:14" s="1" customFormat="1" ht="19.8" x14ac:dyDescent="0.5">
      <c r="C31" s="1" t="s">
        <v>16</v>
      </c>
      <c r="F31" s="5"/>
      <c r="G31" s="5"/>
      <c r="H31" s="5"/>
      <c r="I31" s="5"/>
      <c r="J31" s="1" t="s">
        <v>23</v>
      </c>
    </row>
    <row r="32" spans="1:14" s="1" customFormat="1" ht="19.8" x14ac:dyDescent="0.5">
      <c r="C32" s="1" t="s">
        <v>17</v>
      </c>
      <c r="F32" s="5"/>
      <c r="G32" s="5"/>
      <c r="H32" s="5"/>
      <c r="I32" s="5"/>
      <c r="J32" s="1" t="s">
        <v>21</v>
      </c>
    </row>
  </sheetData>
  <mergeCells count="11">
    <mergeCell ref="B3:B4"/>
    <mergeCell ref="G28:H28"/>
    <mergeCell ref="G29:H29"/>
    <mergeCell ref="C3:E4"/>
    <mergeCell ref="E1:M1"/>
    <mergeCell ref="A2:M2"/>
    <mergeCell ref="A3:A4"/>
    <mergeCell ref="F3:J3"/>
    <mergeCell ref="K3:K4"/>
    <mergeCell ref="L3:L4"/>
    <mergeCell ref="M3:M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opLeftCell="A18" workbookViewId="0">
      <selection activeCell="C3" sqref="C3:E4"/>
    </sheetView>
  </sheetViews>
  <sheetFormatPr defaultRowHeight="13.8" x14ac:dyDescent="0.25"/>
  <cols>
    <col min="1" max="1" width="4.19921875" customWidth="1"/>
    <col min="2" max="2" width="8.69921875" customWidth="1"/>
    <col min="3" max="3" width="7.3984375" customWidth="1"/>
    <col min="4" max="4" width="10.8984375" customWidth="1"/>
    <col min="5" max="5" width="4.69921875" customWidth="1"/>
    <col min="6" max="10" width="3.8984375" customWidth="1"/>
    <col min="11" max="13" width="7.8984375" customWidth="1"/>
  </cols>
  <sheetData>
    <row r="1" spans="1:13" s="1" customFormat="1" ht="21" x14ac:dyDescent="0.6">
      <c r="A1" s="2"/>
      <c r="B1" s="2"/>
      <c r="C1" s="2"/>
      <c r="D1" s="2"/>
      <c r="E1" s="136" t="s">
        <v>2</v>
      </c>
      <c r="F1" s="136"/>
      <c r="G1" s="136"/>
      <c r="H1" s="136"/>
      <c r="I1" s="136"/>
      <c r="J1" s="136"/>
      <c r="K1" s="136"/>
      <c r="L1" s="136"/>
      <c r="M1" s="136"/>
    </row>
    <row r="2" spans="1:13" s="1" customFormat="1" ht="29.25" customHeight="1" x14ac:dyDescent="0.6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1" customFormat="1" ht="21" customHeight="1" x14ac:dyDescent="0.5">
      <c r="A3" s="139" t="s">
        <v>3</v>
      </c>
      <c r="B3" s="145" t="s">
        <v>4</v>
      </c>
      <c r="C3" s="130" t="s">
        <v>5</v>
      </c>
      <c r="D3" s="131"/>
      <c r="E3" s="132"/>
      <c r="F3" s="140" t="s">
        <v>1</v>
      </c>
      <c r="G3" s="140"/>
      <c r="H3" s="140"/>
      <c r="I3" s="140"/>
      <c r="J3" s="140"/>
      <c r="K3" s="137" t="s">
        <v>0</v>
      </c>
      <c r="L3" s="142" t="s">
        <v>11</v>
      </c>
      <c r="M3" s="142" t="s">
        <v>12</v>
      </c>
    </row>
    <row r="4" spans="1:13" s="1" customFormat="1" ht="58.5" customHeight="1" x14ac:dyDescent="0.5">
      <c r="A4" s="139"/>
      <c r="B4" s="146"/>
      <c r="C4" s="133"/>
      <c r="D4" s="134"/>
      <c r="E4" s="135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8"/>
      <c r="L4" s="143"/>
      <c r="M4" s="144"/>
    </row>
    <row r="5" spans="1:13" s="1" customFormat="1" ht="15" customHeight="1" x14ac:dyDescent="0.5">
      <c r="A5" s="32">
        <v>1</v>
      </c>
      <c r="B5" s="95">
        <v>14266</v>
      </c>
      <c r="C5" s="58" t="s">
        <v>155</v>
      </c>
      <c r="D5" s="38"/>
      <c r="E5" s="39"/>
      <c r="F5" s="4"/>
      <c r="G5" s="4"/>
      <c r="H5" s="4"/>
      <c r="I5" s="4"/>
      <c r="J5" s="4"/>
      <c r="K5" s="3">
        <f t="shared" ref="K5:K35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 x14ac:dyDescent="0.5">
      <c r="A6" s="48">
        <v>2</v>
      </c>
      <c r="B6" s="95">
        <v>14341</v>
      </c>
      <c r="C6" s="58" t="s">
        <v>156</v>
      </c>
      <c r="D6" s="85"/>
      <c r="E6" s="86"/>
      <c r="F6" s="27"/>
      <c r="G6" s="27"/>
      <c r="H6" s="27"/>
      <c r="I6" s="27"/>
      <c r="J6" s="27"/>
      <c r="K6" s="28"/>
      <c r="L6" s="28" t="str">
        <f t="shared" ref="L6:L37" si="1">IF(K6&lt;=3,"0",IF(K6&lt;=7,"1",IF(K6&lt;=11,"2",IF(K6&gt;=12,"3"))))</f>
        <v>0</v>
      </c>
      <c r="M6" s="28" t="str">
        <f t="shared" ref="M6:M15" si="2">IF(K6&lt;=3,"ไม่ผ่าน",IF(K6&lt;=7,"ผ่าน",IF(K6&lt;=11,"ดี",IF(K6&gt;=12,"ดีเยี่ยม"))))</f>
        <v>ไม่ผ่าน</v>
      </c>
    </row>
    <row r="7" spans="1:13" s="1" customFormat="1" ht="15" customHeight="1" x14ac:dyDescent="0.5">
      <c r="A7" s="32">
        <v>3</v>
      </c>
      <c r="B7" s="95">
        <v>14344</v>
      </c>
      <c r="C7" s="50" t="s">
        <v>157</v>
      </c>
      <c r="D7" s="35"/>
      <c r="E7" s="36"/>
      <c r="F7" s="16"/>
      <c r="G7" s="16"/>
      <c r="H7" s="16"/>
      <c r="I7" s="16"/>
      <c r="J7" s="16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 x14ac:dyDescent="0.5">
      <c r="A8" s="32">
        <v>4</v>
      </c>
      <c r="B8" s="95">
        <v>14364</v>
      </c>
      <c r="C8" s="93" t="s">
        <v>158</v>
      </c>
      <c r="D8" s="35"/>
      <c r="E8" s="36"/>
      <c r="F8" s="16"/>
      <c r="G8" s="16"/>
      <c r="H8" s="16"/>
      <c r="I8" s="16"/>
      <c r="J8" s="16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 x14ac:dyDescent="0.5">
      <c r="A9" s="32">
        <v>5</v>
      </c>
      <c r="B9" s="50">
        <v>14371</v>
      </c>
      <c r="C9" s="93" t="s">
        <v>159</v>
      </c>
      <c r="D9" s="35"/>
      <c r="E9" s="36"/>
      <c r="F9" s="16"/>
      <c r="G9" s="16"/>
      <c r="H9" s="16"/>
      <c r="I9" s="16"/>
      <c r="J9" s="16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 x14ac:dyDescent="0.5">
      <c r="A10" s="32">
        <v>6</v>
      </c>
      <c r="B10" s="50">
        <v>14372</v>
      </c>
      <c r="C10" s="93" t="s">
        <v>160</v>
      </c>
      <c r="D10" s="35"/>
      <c r="E10" s="36"/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 x14ac:dyDescent="0.5">
      <c r="A11" s="32">
        <v>7</v>
      </c>
      <c r="B11" s="50">
        <v>14374</v>
      </c>
      <c r="C11" s="93" t="s">
        <v>161</v>
      </c>
      <c r="D11" s="35"/>
      <c r="E11" s="36"/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 x14ac:dyDescent="0.5">
      <c r="A12" s="32">
        <v>8</v>
      </c>
      <c r="B12" s="95">
        <v>14390</v>
      </c>
      <c r="C12" s="93" t="s">
        <v>162</v>
      </c>
      <c r="D12" s="35"/>
      <c r="E12" s="36"/>
      <c r="F12" s="16"/>
      <c r="G12" s="16"/>
      <c r="H12" s="16"/>
      <c r="I12" s="16"/>
      <c r="J12" s="16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 x14ac:dyDescent="0.5">
      <c r="A13" s="37">
        <v>9</v>
      </c>
      <c r="B13" s="95">
        <v>14391</v>
      </c>
      <c r="C13" s="105" t="s">
        <v>163</v>
      </c>
      <c r="D13" s="35"/>
      <c r="E13" s="36"/>
      <c r="F13" s="16"/>
      <c r="G13" s="16"/>
      <c r="H13" s="16"/>
      <c r="I13" s="16"/>
      <c r="J13" s="16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 x14ac:dyDescent="0.5">
      <c r="A14" s="32">
        <v>10</v>
      </c>
      <c r="B14" s="95">
        <v>14392</v>
      </c>
      <c r="C14" s="105" t="s">
        <v>164</v>
      </c>
      <c r="D14" s="35"/>
      <c r="E14" s="36"/>
      <c r="F14" s="16"/>
      <c r="G14" s="16"/>
      <c r="H14" s="16"/>
      <c r="I14" s="16"/>
      <c r="J14" s="16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 x14ac:dyDescent="0.5">
      <c r="A15" s="32">
        <v>11</v>
      </c>
      <c r="B15" s="95">
        <v>14398</v>
      </c>
      <c r="C15" s="105" t="s">
        <v>165</v>
      </c>
      <c r="D15" s="38"/>
      <c r="E15" s="39"/>
      <c r="F15" s="16"/>
      <c r="G15" s="16"/>
      <c r="H15" s="16"/>
      <c r="I15" s="16"/>
      <c r="J15" s="16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5" customHeight="1" x14ac:dyDescent="0.5">
      <c r="A16" s="32">
        <v>12</v>
      </c>
      <c r="B16" s="95">
        <v>14399</v>
      </c>
      <c r="C16" s="105" t="s">
        <v>166</v>
      </c>
      <c r="D16" s="40"/>
      <c r="E16" s="41"/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ref="M16:M37" si="3">IF(K16&lt;=3,"ไม่ผ่าน",IF(K16&lt;=7,"ผ่าน",IF(K16&lt;=11,"ดี",IF(K16&gt;=12,"ดีเยี่ยม"))))</f>
        <v>ไม่ผ่าน</v>
      </c>
    </row>
    <row r="17" spans="1:23" s="1" customFormat="1" ht="15" customHeight="1" x14ac:dyDescent="0.5">
      <c r="A17" s="32">
        <v>13</v>
      </c>
      <c r="B17" s="95">
        <v>14400</v>
      </c>
      <c r="C17" s="105" t="s">
        <v>167</v>
      </c>
      <c r="D17" s="40"/>
      <c r="E17" s="41"/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23" s="1" customFormat="1" ht="15" customHeight="1" x14ac:dyDescent="0.5">
      <c r="A18" s="32">
        <v>14</v>
      </c>
      <c r="B18" s="95">
        <v>14402</v>
      </c>
      <c r="C18" s="105" t="s">
        <v>168</v>
      </c>
      <c r="D18" s="40"/>
      <c r="E18" s="41"/>
      <c r="F18" s="16"/>
      <c r="G18" s="16"/>
      <c r="H18" s="16"/>
      <c r="I18" s="16"/>
      <c r="J18" s="16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23" s="1" customFormat="1" ht="15" customHeight="1" x14ac:dyDescent="0.5">
      <c r="A19" s="32">
        <v>15</v>
      </c>
      <c r="B19" s="95">
        <v>14404</v>
      </c>
      <c r="C19" s="97" t="s">
        <v>169</v>
      </c>
      <c r="D19" s="40"/>
      <c r="E19" s="41"/>
      <c r="F19" s="16"/>
      <c r="G19" s="16"/>
      <c r="H19" s="16"/>
      <c r="I19" s="16"/>
      <c r="J19" s="16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  <c r="W19" s="1" t="s">
        <v>182</v>
      </c>
    </row>
    <row r="20" spans="1:23" s="1" customFormat="1" ht="15" customHeight="1" x14ac:dyDescent="0.5">
      <c r="A20" s="32">
        <v>16</v>
      </c>
      <c r="B20" s="95">
        <v>14406</v>
      </c>
      <c r="C20" s="105" t="s">
        <v>170</v>
      </c>
      <c r="D20" s="40"/>
      <c r="E20" s="71"/>
      <c r="F20" s="16"/>
      <c r="G20" s="16"/>
      <c r="H20" s="16"/>
      <c r="I20" s="16"/>
      <c r="J20" s="16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23" s="1" customFormat="1" ht="15" customHeight="1" x14ac:dyDescent="0.5">
      <c r="A21" s="32">
        <v>17</v>
      </c>
      <c r="B21" s="95">
        <v>14410</v>
      </c>
      <c r="C21" s="105" t="s">
        <v>171</v>
      </c>
      <c r="D21" s="35"/>
      <c r="E21" s="36"/>
      <c r="F21" s="16"/>
      <c r="G21" s="16"/>
      <c r="H21" s="16"/>
      <c r="I21" s="16"/>
      <c r="J21" s="16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23" s="1" customFormat="1" ht="15" customHeight="1" x14ac:dyDescent="0.5">
      <c r="A22" s="32">
        <v>18</v>
      </c>
      <c r="B22" s="95">
        <v>14411</v>
      </c>
      <c r="C22" s="105" t="s">
        <v>172</v>
      </c>
      <c r="D22" s="35"/>
      <c r="E22" s="36"/>
      <c r="F22" s="4"/>
      <c r="G22" s="4"/>
      <c r="H22" s="4"/>
      <c r="I22" s="4"/>
      <c r="J22" s="4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23" s="1" customFormat="1" ht="15" customHeight="1" x14ac:dyDescent="0.5">
      <c r="A23" s="32">
        <v>19</v>
      </c>
      <c r="B23" s="95">
        <v>14412</v>
      </c>
      <c r="C23" s="105" t="s">
        <v>173</v>
      </c>
      <c r="D23" s="35"/>
      <c r="E23" s="36"/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23" s="1" customFormat="1" ht="15" customHeight="1" x14ac:dyDescent="0.5">
      <c r="A24" s="32">
        <v>20</v>
      </c>
      <c r="B24" s="95">
        <v>14415</v>
      </c>
      <c r="C24" s="105" t="s">
        <v>174</v>
      </c>
      <c r="D24" s="35"/>
      <c r="E24" s="36"/>
      <c r="F24" s="4"/>
      <c r="G24" s="4"/>
      <c r="H24" s="4"/>
      <c r="I24" s="4"/>
      <c r="J24" s="4"/>
      <c r="K24" s="3">
        <f t="shared" ref="K24:K33" si="4">SUM(F24,G24,H24,I24,J24)</f>
        <v>0</v>
      </c>
      <c r="L24" s="3" t="str">
        <f t="shared" ref="L24:L33" si="5">IF(K24&lt;=3,"0",IF(K24&lt;=7,"1",IF(K24&lt;=11,"2",IF(K24&gt;=12,"3"))))</f>
        <v>0</v>
      </c>
      <c r="M24" s="3" t="str">
        <f t="shared" ref="M24:M33" si="6">IF(K24&lt;=3,"ไม่ผ่าน",IF(K24&lt;=7,"ผ่าน",IF(K24&lt;=11,"ดี",IF(K24&gt;=12,"ดีเยี่ยม"))))</f>
        <v>ไม่ผ่าน</v>
      </c>
    </row>
    <row r="25" spans="1:23" s="1" customFormat="1" ht="15" customHeight="1" x14ac:dyDescent="0.5">
      <c r="A25" s="32">
        <v>21</v>
      </c>
      <c r="B25" s="95">
        <v>14425</v>
      </c>
      <c r="C25" s="97" t="s">
        <v>175</v>
      </c>
      <c r="D25" s="35"/>
      <c r="E25" s="36"/>
      <c r="F25" s="4"/>
      <c r="G25" s="4"/>
      <c r="H25" s="4"/>
      <c r="I25" s="4"/>
      <c r="J25" s="4"/>
      <c r="K25" s="3">
        <f t="shared" si="4"/>
        <v>0</v>
      </c>
      <c r="L25" s="3" t="str">
        <f t="shared" si="5"/>
        <v>0</v>
      </c>
      <c r="M25" s="3" t="str">
        <f t="shared" si="6"/>
        <v>ไม่ผ่าน</v>
      </c>
    </row>
    <row r="26" spans="1:23" s="1" customFormat="1" ht="15" customHeight="1" x14ac:dyDescent="0.5">
      <c r="A26" s="32">
        <v>22</v>
      </c>
      <c r="B26" s="95">
        <v>14446</v>
      </c>
      <c r="C26" s="105" t="s">
        <v>176</v>
      </c>
      <c r="D26" s="35"/>
      <c r="E26" s="36"/>
      <c r="F26" s="4"/>
      <c r="G26" s="4"/>
      <c r="H26" s="4"/>
      <c r="I26" s="4"/>
      <c r="J26" s="4"/>
      <c r="K26" s="3">
        <f t="shared" si="4"/>
        <v>0</v>
      </c>
      <c r="L26" s="3" t="str">
        <f t="shared" si="5"/>
        <v>0</v>
      </c>
      <c r="M26" s="3" t="str">
        <f t="shared" si="6"/>
        <v>ไม่ผ่าน</v>
      </c>
    </row>
    <row r="27" spans="1:23" s="1" customFormat="1" ht="15" customHeight="1" x14ac:dyDescent="0.5">
      <c r="A27" s="32">
        <v>23</v>
      </c>
      <c r="B27" s="95">
        <v>14449</v>
      </c>
      <c r="C27" s="105" t="s">
        <v>177</v>
      </c>
      <c r="D27" s="35"/>
      <c r="E27" s="36"/>
      <c r="F27" s="4"/>
      <c r="G27" s="4"/>
      <c r="H27" s="4"/>
      <c r="I27" s="4"/>
      <c r="J27" s="4"/>
      <c r="K27" s="3">
        <f t="shared" si="4"/>
        <v>0</v>
      </c>
      <c r="L27" s="3" t="str">
        <f t="shared" si="5"/>
        <v>0</v>
      </c>
      <c r="M27" s="3" t="str">
        <f t="shared" si="6"/>
        <v>ไม่ผ่าน</v>
      </c>
    </row>
    <row r="28" spans="1:23" s="1" customFormat="1" ht="15" customHeight="1" x14ac:dyDescent="0.5">
      <c r="A28" s="32">
        <v>24</v>
      </c>
      <c r="B28" s="95">
        <v>14454</v>
      </c>
      <c r="C28" s="105" t="s">
        <v>178</v>
      </c>
      <c r="D28" s="35"/>
      <c r="E28" s="36"/>
      <c r="F28" s="16"/>
      <c r="G28" s="16"/>
      <c r="H28" s="16"/>
      <c r="I28" s="16"/>
      <c r="J28" s="16"/>
      <c r="K28" s="3">
        <f t="shared" si="4"/>
        <v>0</v>
      </c>
      <c r="L28" s="3" t="str">
        <f t="shared" si="5"/>
        <v>0</v>
      </c>
      <c r="M28" s="3" t="str">
        <f t="shared" si="6"/>
        <v>ไม่ผ่าน</v>
      </c>
    </row>
    <row r="29" spans="1:23" s="1" customFormat="1" ht="15" customHeight="1" x14ac:dyDescent="0.5">
      <c r="A29" s="32">
        <v>25</v>
      </c>
      <c r="B29" s="95">
        <v>14458</v>
      </c>
      <c r="C29" s="96" t="s">
        <v>179</v>
      </c>
      <c r="D29" s="35"/>
      <c r="E29" s="36"/>
      <c r="F29" s="16"/>
      <c r="G29" s="16"/>
      <c r="H29" s="16"/>
      <c r="I29" s="16"/>
      <c r="J29" s="16"/>
      <c r="K29" s="3">
        <f t="shared" si="4"/>
        <v>0</v>
      </c>
      <c r="L29" s="3" t="str">
        <f t="shared" si="5"/>
        <v>0</v>
      </c>
      <c r="M29" s="3" t="str">
        <f t="shared" si="6"/>
        <v>ไม่ผ่าน</v>
      </c>
    </row>
    <row r="30" spans="1:23" s="1" customFormat="1" ht="15" customHeight="1" x14ac:dyDescent="0.5">
      <c r="A30" s="32">
        <v>26</v>
      </c>
      <c r="B30" s="95">
        <v>14467</v>
      </c>
      <c r="C30" s="93" t="s">
        <v>180</v>
      </c>
      <c r="D30" s="35"/>
      <c r="E30" s="36"/>
      <c r="F30" s="16"/>
      <c r="G30" s="16"/>
      <c r="H30" s="16"/>
      <c r="I30" s="16"/>
      <c r="J30" s="16"/>
      <c r="K30" s="3">
        <f t="shared" si="4"/>
        <v>0</v>
      </c>
      <c r="L30" s="3" t="str">
        <f t="shared" si="5"/>
        <v>0</v>
      </c>
      <c r="M30" s="3" t="str">
        <f t="shared" si="6"/>
        <v>ไม่ผ่าน</v>
      </c>
    </row>
    <row r="31" spans="1:23" s="1" customFormat="1" ht="15" customHeight="1" x14ac:dyDescent="0.5">
      <c r="A31" s="32">
        <v>27</v>
      </c>
      <c r="B31" s="95">
        <v>14470</v>
      </c>
      <c r="C31" s="93" t="s">
        <v>181</v>
      </c>
      <c r="D31" s="35"/>
      <c r="E31" s="36"/>
      <c r="F31" s="16"/>
      <c r="G31" s="16"/>
      <c r="H31" s="16"/>
      <c r="I31" s="16"/>
      <c r="J31" s="16"/>
      <c r="K31" s="3">
        <f t="shared" si="4"/>
        <v>0</v>
      </c>
      <c r="L31" s="3" t="str">
        <f t="shared" si="5"/>
        <v>0</v>
      </c>
      <c r="M31" s="3" t="str">
        <f t="shared" si="6"/>
        <v>ไม่ผ่าน</v>
      </c>
    </row>
    <row r="32" spans="1:23" s="1" customFormat="1" ht="15" customHeight="1" x14ac:dyDescent="0.5">
      <c r="A32" s="32">
        <v>28</v>
      </c>
      <c r="B32" s="95">
        <v>14475</v>
      </c>
      <c r="C32" s="93" t="s">
        <v>183</v>
      </c>
      <c r="D32" s="35"/>
      <c r="E32" s="36"/>
      <c r="F32" s="16"/>
      <c r="G32" s="16"/>
      <c r="H32" s="16"/>
      <c r="I32" s="16"/>
      <c r="J32" s="16"/>
      <c r="K32" s="3">
        <f t="shared" si="4"/>
        <v>0</v>
      </c>
      <c r="L32" s="3" t="str">
        <f t="shared" si="5"/>
        <v>0</v>
      </c>
      <c r="M32" s="3" t="str">
        <f t="shared" si="6"/>
        <v>ไม่ผ่าน</v>
      </c>
    </row>
    <row r="33" spans="1:14" s="1" customFormat="1" ht="15" customHeight="1" x14ac:dyDescent="0.5">
      <c r="A33" s="32">
        <v>29</v>
      </c>
      <c r="B33" s="50">
        <v>14758</v>
      </c>
      <c r="C33" s="50" t="s">
        <v>184</v>
      </c>
      <c r="D33" s="35"/>
      <c r="E33" s="36"/>
      <c r="F33" s="16"/>
      <c r="G33" s="16"/>
      <c r="H33" s="16"/>
      <c r="I33" s="16"/>
      <c r="J33" s="16"/>
      <c r="K33" s="3">
        <f t="shared" si="4"/>
        <v>0</v>
      </c>
      <c r="L33" s="3" t="str">
        <f t="shared" si="5"/>
        <v>0</v>
      </c>
      <c r="M33" s="3" t="str">
        <f t="shared" si="6"/>
        <v>ไม่ผ่าน</v>
      </c>
    </row>
    <row r="34" spans="1:14" s="1" customFormat="1" ht="15" customHeight="1" x14ac:dyDescent="0.5">
      <c r="A34" s="32">
        <v>30</v>
      </c>
      <c r="B34" s="107">
        <v>14867</v>
      </c>
      <c r="C34" s="108" t="s">
        <v>185</v>
      </c>
      <c r="D34" s="111"/>
      <c r="E34" s="112"/>
      <c r="F34" s="113"/>
      <c r="G34" s="113"/>
      <c r="H34" s="113"/>
      <c r="I34" s="113"/>
      <c r="J34" s="113"/>
      <c r="K34" s="115"/>
      <c r="L34" s="115"/>
      <c r="M34" s="115"/>
    </row>
    <row r="35" spans="1:14" s="1" customFormat="1" ht="15" customHeight="1" x14ac:dyDescent="0.5">
      <c r="A35" s="32">
        <v>31</v>
      </c>
      <c r="B35" s="91">
        <v>15218</v>
      </c>
      <c r="C35" s="91" t="s">
        <v>186</v>
      </c>
      <c r="D35" s="35"/>
      <c r="E35" s="36"/>
      <c r="F35" s="16"/>
      <c r="G35" s="16"/>
      <c r="H35" s="16"/>
      <c r="I35" s="16"/>
      <c r="J35" s="16"/>
      <c r="K35" s="3">
        <f t="shared" si="0"/>
        <v>0</v>
      </c>
      <c r="L35" s="3" t="str">
        <f t="shared" si="1"/>
        <v>0</v>
      </c>
      <c r="M35" s="3" t="str">
        <f t="shared" si="3"/>
        <v>ไม่ผ่าน</v>
      </c>
    </row>
    <row r="36" spans="1:14" s="29" customFormat="1" ht="15" customHeight="1" x14ac:dyDescent="0.5">
      <c r="A36" s="32">
        <v>32</v>
      </c>
      <c r="B36" s="95">
        <v>15636</v>
      </c>
      <c r="C36" s="50" t="s">
        <v>187</v>
      </c>
      <c r="D36" s="35"/>
      <c r="E36" s="36"/>
      <c r="F36" s="27"/>
      <c r="G36" s="27"/>
      <c r="H36" s="27"/>
      <c r="I36" s="27"/>
      <c r="J36" s="27"/>
      <c r="K36" s="3">
        <f>SUM(F36,G36,H36,I36,J36)</f>
        <v>0</v>
      </c>
      <c r="L36" s="3" t="str">
        <f t="shared" si="1"/>
        <v>0</v>
      </c>
      <c r="M36" s="3" t="str">
        <f t="shared" si="3"/>
        <v>ไม่ผ่าน</v>
      </c>
    </row>
    <row r="37" spans="1:14" s="1" customFormat="1" ht="15" customHeight="1" x14ac:dyDescent="0.5">
      <c r="A37" s="32">
        <v>33</v>
      </c>
      <c r="B37" s="50">
        <v>15637</v>
      </c>
      <c r="C37" s="50" t="s">
        <v>188</v>
      </c>
      <c r="D37" s="35"/>
      <c r="E37" s="36"/>
      <c r="F37" s="4"/>
      <c r="G37" s="4"/>
      <c r="H37" s="4"/>
      <c r="I37" s="4"/>
      <c r="J37" s="4"/>
      <c r="K37" s="3">
        <f>SUM(F37,G37,H37,I37,J37)</f>
        <v>0</v>
      </c>
      <c r="L37" s="3" t="str">
        <f t="shared" si="1"/>
        <v>0</v>
      </c>
      <c r="M37" s="3" t="str">
        <f t="shared" si="3"/>
        <v>ไม่ผ่าน</v>
      </c>
    </row>
    <row r="38" spans="1:14" s="1" customFormat="1" ht="15" customHeight="1" x14ac:dyDescent="0.5">
      <c r="A38" s="120"/>
      <c r="B38" s="116"/>
      <c r="C38" s="116"/>
      <c r="D38" s="116"/>
      <c r="E38" s="116"/>
      <c r="F38" s="13"/>
      <c r="G38" s="13"/>
      <c r="H38" s="13"/>
      <c r="I38" s="13"/>
      <c r="J38" s="13"/>
      <c r="K38" s="14"/>
      <c r="L38" s="14"/>
      <c r="M38" s="14"/>
    </row>
    <row r="39" spans="1:14" s="1" customFormat="1" ht="15" customHeight="1" x14ac:dyDescent="0.5">
      <c r="C39" s="129" t="s">
        <v>2</v>
      </c>
      <c r="D39" s="12"/>
      <c r="F39" s="127">
        <f>COUNTIF(L5:L37,3)</f>
        <v>0</v>
      </c>
      <c r="G39" s="127">
        <f>COUNTIF(L5:L37,2)</f>
        <v>0</v>
      </c>
      <c r="H39" s="127">
        <f>COUNTIF(L5:L37,1)</f>
        <v>0</v>
      </c>
      <c r="I39" s="127">
        <f>COUNTIF(L5:L37,0)</f>
        <v>32</v>
      </c>
      <c r="J39" s="5"/>
    </row>
    <row r="40" spans="1:14" s="1" customFormat="1" ht="15" customHeight="1" x14ac:dyDescent="0.5">
      <c r="C40" s="129" t="s">
        <v>13</v>
      </c>
      <c r="D40" s="12"/>
      <c r="F40" s="5"/>
      <c r="G40" s="147">
        <f>(F39*100)/32</f>
        <v>0</v>
      </c>
      <c r="H40" s="148"/>
      <c r="I40" s="5"/>
      <c r="J40" s="5"/>
      <c r="K40" s="5" t="s">
        <v>18</v>
      </c>
      <c r="M40" s="80">
        <f>(H39*100)/32</f>
        <v>0</v>
      </c>
      <c r="N40" s="79"/>
    </row>
    <row r="41" spans="1:14" s="1" customFormat="1" ht="15" customHeight="1" x14ac:dyDescent="0.5">
      <c r="C41" s="129" t="s">
        <v>14</v>
      </c>
      <c r="D41" s="12"/>
      <c r="F41" s="5"/>
      <c r="G41" s="147">
        <f>(G39*100)/32</f>
        <v>0</v>
      </c>
      <c r="H41" s="148"/>
      <c r="I41" s="5"/>
      <c r="J41" s="5"/>
      <c r="K41" s="5" t="s">
        <v>19</v>
      </c>
      <c r="M41" s="80">
        <f>(I39*100)/32</f>
        <v>100</v>
      </c>
    </row>
    <row r="42" spans="1:14" s="1" customFormat="1" ht="15" customHeight="1" x14ac:dyDescent="0.5">
      <c r="C42" s="129" t="s">
        <v>15</v>
      </c>
      <c r="D42" s="12"/>
      <c r="F42" s="5"/>
      <c r="G42" s="5"/>
      <c r="H42" s="5"/>
      <c r="I42" s="5"/>
      <c r="J42" s="1" t="s">
        <v>20</v>
      </c>
    </row>
    <row r="43" spans="1:14" s="1" customFormat="1" ht="15" customHeight="1" x14ac:dyDescent="0.5">
      <c r="C43" s="129" t="s">
        <v>16</v>
      </c>
      <c r="F43" s="5"/>
      <c r="G43" s="5"/>
      <c r="H43" s="5"/>
      <c r="I43" s="5"/>
      <c r="J43" s="1" t="s">
        <v>23</v>
      </c>
    </row>
    <row r="44" spans="1:14" s="1" customFormat="1" ht="15" customHeight="1" x14ac:dyDescent="0.5">
      <c r="C44" s="129" t="s">
        <v>17</v>
      </c>
      <c r="F44" s="5"/>
      <c r="G44" s="5"/>
      <c r="H44" s="5"/>
      <c r="I44" s="5"/>
      <c r="J44" s="1" t="s">
        <v>21</v>
      </c>
    </row>
  </sheetData>
  <mergeCells count="11">
    <mergeCell ref="B3:B4"/>
    <mergeCell ref="G40:H40"/>
    <mergeCell ref="G41:H41"/>
    <mergeCell ref="C3:E4"/>
    <mergeCell ref="E1:M1"/>
    <mergeCell ref="A2:M2"/>
    <mergeCell ref="A3:A4"/>
    <mergeCell ref="F3:J3"/>
    <mergeCell ref="K3:K4"/>
    <mergeCell ref="L3:L4"/>
    <mergeCell ref="M3:M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D31" sqref="D31"/>
    </sheetView>
  </sheetViews>
  <sheetFormatPr defaultRowHeight="13.8" x14ac:dyDescent="0.25"/>
  <cols>
    <col min="1" max="1" width="4.19921875" customWidth="1"/>
    <col min="2" max="2" width="7.8984375" customWidth="1"/>
    <col min="3" max="3" width="6.69921875" customWidth="1"/>
    <col min="4" max="4" width="8.19921875" customWidth="1"/>
    <col min="5" max="5" width="8" customWidth="1"/>
    <col min="6" max="10" width="3" customWidth="1"/>
    <col min="11" max="13" width="7.8984375" customWidth="1"/>
  </cols>
  <sheetData>
    <row r="1" spans="1:13" s="1" customFormat="1" ht="21" x14ac:dyDescent="0.6">
      <c r="A1" s="2"/>
      <c r="B1" s="2"/>
      <c r="C1" s="2"/>
      <c r="D1" s="2"/>
      <c r="E1" s="136" t="s">
        <v>2</v>
      </c>
      <c r="F1" s="136"/>
      <c r="G1" s="136"/>
      <c r="H1" s="136"/>
      <c r="I1" s="136"/>
      <c r="J1" s="136"/>
      <c r="K1" s="136"/>
      <c r="L1" s="136"/>
      <c r="M1" s="136"/>
    </row>
    <row r="2" spans="1:13" s="1" customFormat="1" ht="17.25" customHeight="1" x14ac:dyDescent="0.6">
      <c r="A2" s="141" t="s">
        <v>28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1" customFormat="1" ht="21" customHeight="1" x14ac:dyDescent="0.5">
      <c r="A3" s="139" t="s">
        <v>3</v>
      </c>
      <c r="B3" s="145" t="s">
        <v>4</v>
      </c>
      <c r="C3" s="130" t="s">
        <v>5</v>
      </c>
      <c r="D3" s="131"/>
      <c r="E3" s="132"/>
      <c r="F3" s="140" t="s">
        <v>1</v>
      </c>
      <c r="G3" s="140"/>
      <c r="H3" s="140"/>
      <c r="I3" s="140"/>
      <c r="J3" s="140"/>
      <c r="K3" s="137" t="s">
        <v>0</v>
      </c>
      <c r="L3" s="142" t="s">
        <v>11</v>
      </c>
      <c r="M3" s="142" t="s">
        <v>12</v>
      </c>
    </row>
    <row r="4" spans="1:13" s="1" customFormat="1" ht="58.5" customHeight="1" x14ac:dyDescent="0.5">
      <c r="A4" s="139"/>
      <c r="B4" s="146"/>
      <c r="C4" s="133"/>
      <c r="D4" s="134"/>
      <c r="E4" s="135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8"/>
      <c r="L4" s="143"/>
      <c r="M4" s="144"/>
    </row>
    <row r="5" spans="1:13" s="1" customFormat="1" ht="17.25" customHeight="1" x14ac:dyDescent="0.5">
      <c r="A5" s="37">
        <v>1</v>
      </c>
      <c r="B5" s="95">
        <v>14342</v>
      </c>
      <c r="C5" s="50" t="s">
        <v>189</v>
      </c>
      <c r="D5" s="88"/>
      <c r="E5" s="89"/>
      <c r="F5" s="30"/>
      <c r="G5" s="30"/>
      <c r="H5" s="30"/>
      <c r="I5" s="30"/>
      <c r="J5" s="30"/>
      <c r="K5" s="3">
        <f>SUM(F5,G5,H5,I5,J5)</f>
        <v>0</v>
      </c>
      <c r="L5" s="3" t="str">
        <f>IF(K5&lt;=3,"0",IF(K5&lt;=7,"1",IF(K5&lt;=11,"2",IF(K5&gt;=12,"3"))))</f>
        <v>0</v>
      </c>
      <c r="M5" s="3" t="str">
        <f t="shared" ref="M5:M16" si="0"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5">
      <c r="A6" s="32">
        <v>2</v>
      </c>
      <c r="B6" s="95">
        <v>14343</v>
      </c>
      <c r="C6" s="50" t="s">
        <v>190</v>
      </c>
      <c r="D6" s="40"/>
      <c r="E6" s="41"/>
      <c r="F6" s="4"/>
      <c r="G6" s="4"/>
      <c r="H6" s="4"/>
      <c r="I6" s="4"/>
      <c r="J6" s="4"/>
      <c r="K6" s="3">
        <f t="shared" ref="K6:K26" si="1">SUM(F6,G6,H6,I6,J6)</f>
        <v>0</v>
      </c>
      <c r="L6" s="3" t="str">
        <f>IF(K6&lt;=3,"0",IF(K6&lt;=7,"1",IF(K6&lt;=11,"2",IF(K6&gt;=12,"3"))))</f>
        <v>0</v>
      </c>
      <c r="M6" s="3" t="str">
        <f t="shared" si="0"/>
        <v>ไม่ผ่าน</v>
      </c>
    </row>
    <row r="7" spans="1:13" s="1" customFormat="1" ht="17.25" customHeight="1" x14ac:dyDescent="0.5">
      <c r="A7" s="32">
        <v>3</v>
      </c>
      <c r="B7" s="95">
        <v>14345</v>
      </c>
      <c r="C7" s="93" t="s">
        <v>191</v>
      </c>
      <c r="D7" s="40"/>
      <c r="E7" s="41"/>
      <c r="F7" s="16"/>
      <c r="G7" s="16"/>
      <c r="H7" s="16"/>
      <c r="I7" s="16"/>
      <c r="J7" s="16"/>
      <c r="K7" s="3">
        <f t="shared" si="1"/>
        <v>0</v>
      </c>
      <c r="L7" s="3" t="str">
        <f t="shared" ref="L7:L28" si="2">IF(K7&lt;=3,"0",IF(K7&lt;=7,"1",IF(K7&lt;=11,"2",IF(K7&gt;=12,"3"))))</f>
        <v>0</v>
      </c>
      <c r="M7" s="3" t="str">
        <f t="shared" si="0"/>
        <v>ไม่ผ่าน</v>
      </c>
    </row>
    <row r="8" spans="1:13" s="1" customFormat="1" ht="17.25" customHeight="1" x14ac:dyDescent="0.5">
      <c r="A8" s="32">
        <v>4</v>
      </c>
      <c r="B8" s="95">
        <v>14346</v>
      </c>
      <c r="C8" s="93" t="s">
        <v>192</v>
      </c>
      <c r="D8" s="40"/>
      <c r="E8" s="41"/>
      <c r="F8" s="16"/>
      <c r="G8" s="16"/>
      <c r="H8" s="16"/>
      <c r="I8" s="16"/>
      <c r="J8" s="16"/>
      <c r="K8" s="3">
        <f t="shared" si="1"/>
        <v>0</v>
      </c>
      <c r="L8" s="3" t="str">
        <f t="shared" si="2"/>
        <v>0</v>
      </c>
      <c r="M8" s="3" t="str">
        <f t="shared" si="0"/>
        <v>ไม่ผ่าน</v>
      </c>
    </row>
    <row r="9" spans="1:13" s="1" customFormat="1" ht="17.25" customHeight="1" x14ac:dyDescent="0.5">
      <c r="A9" s="32">
        <v>5</v>
      </c>
      <c r="B9" s="95">
        <v>14350</v>
      </c>
      <c r="C9" s="93" t="s">
        <v>193</v>
      </c>
      <c r="D9" s="40"/>
      <c r="E9" s="41"/>
      <c r="F9" s="16"/>
      <c r="G9" s="16"/>
      <c r="H9" s="16"/>
      <c r="I9" s="16"/>
      <c r="J9" s="16"/>
      <c r="K9" s="3">
        <f t="shared" si="1"/>
        <v>0</v>
      </c>
      <c r="L9" s="3" t="str">
        <f t="shared" si="2"/>
        <v>0</v>
      </c>
      <c r="M9" s="3" t="str">
        <f t="shared" si="0"/>
        <v>ไม่ผ่าน</v>
      </c>
    </row>
    <row r="10" spans="1:13" s="1" customFormat="1" ht="17.25" customHeight="1" x14ac:dyDescent="0.5">
      <c r="A10" s="32">
        <v>6</v>
      </c>
      <c r="B10" s="95">
        <v>14353</v>
      </c>
      <c r="C10" s="50" t="s">
        <v>194</v>
      </c>
      <c r="D10" s="40"/>
      <c r="E10" s="41"/>
      <c r="F10" s="16"/>
      <c r="G10" s="16"/>
      <c r="H10" s="16"/>
      <c r="I10" s="16"/>
      <c r="J10" s="16"/>
      <c r="K10" s="3">
        <f t="shared" si="1"/>
        <v>0</v>
      </c>
      <c r="L10" s="3" t="str">
        <f t="shared" si="2"/>
        <v>0</v>
      </c>
      <c r="M10" s="3" t="str">
        <f t="shared" si="0"/>
        <v>ไม่ผ่าน</v>
      </c>
    </row>
    <row r="11" spans="1:13" s="1" customFormat="1" ht="17.25" customHeight="1" x14ac:dyDescent="0.5">
      <c r="A11" s="32">
        <v>7</v>
      </c>
      <c r="B11" s="95">
        <v>14355</v>
      </c>
      <c r="C11" s="93" t="s">
        <v>195</v>
      </c>
      <c r="D11" s="40"/>
      <c r="E11" s="41"/>
      <c r="F11" s="4"/>
      <c r="G11" s="4"/>
      <c r="H11" s="4"/>
      <c r="I11" s="4"/>
      <c r="J11" s="4"/>
      <c r="K11" s="3">
        <f t="shared" si="1"/>
        <v>0</v>
      </c>
      <c r="L11" s="3" t="str">
        <f t="shared" si="2"/>
        <v>0</v>
      </c>
      <c r="M11" s="3" t="str">
        <f t="shared" si="0"/>
        <v>ไม่ผ่าน</v>
      </c>
    </row>
    <row r="12" spans="1:13" s="1" customFormat="1" ht="17.25" customHeight="1" x14ac:dyDescent="0.5">
      <c r="A12" s="48">
        <v>8</v>
      </c>
      <c r="B12" s="95">
        <v>14357</v>
      </c>
      <c r="C12" s="96" t="s">
        <v>196</v>
      </c>
      <c r="D12" s="83"/>
      <c r="E12" s="84"/>
      <c r="F12" s="30"/>
      <c r="G12" s="30"/>
      <c r="H12" s="30"/>
      <c r="I12" s="30"/>
      <c r="J12" s="30"/>
      <c r="K12" s="3">
        <f>SUM(F12,G12,H12,I12,J12)</f>
        <v>0</v>
      </c>
      <c r="L12" s="3" t="str">
        <f>IF(K12&lt;=3,"0",IF(K12&lt;=7,"1",IF(K12&lt;=11,"2",IF(K12&gt;=12,"3"))))</f>
        <v>0</v>
      </c>
      <c r="M12" s="3" t="str">
        <f t="shared" si="0"/>
        <v>ไม่ผ่าน</v>
      </c>
    </row>
    <row r="13" spans="1:13" s="1" customFormat="1" ht="17.25" customHeight="1" x14ac:dyDescent="0.5">
      <c r="A13" s="32">
        <v>9</v>
      </c>
      <c r="B13" s="95">
        <v>14361</v>
      </c>
      <c r="C13" s="96" t="s">
        <v>197</v>
      </c>
      <c r="D13" s="65"/>
      <c r="E13" s="65"/>
      <c r="F13" s="16"/>
      <c r="G13" s="16"/>
      <c r="H13" s="16"/>
      <c r="I13" s="16"/>
      <c r="J13" s="16"/>
      <c r="K13" s="3">
        <f>SUM(F13,G13,H13,I13,J13)</f>
        <v>0</v>
      </c>
      <c r="L13" s="3" t="str">
        <f>IF(K13&lt;=3,"0",IF(K13&lt;=7,"1",IF(K13&lt;=11,"2",IF(K13&gt;=12,"3"))))</f>
        <v>0</v>
      </c>
      <c r="M13" s="3" t="str">
        <f t="shared" si="0"/>
        <v>ไม่ผ่าน</v>
      </c>
    </row>
    <row r="14" spans="1:13" s="1" customFormat="1" ht="17.25" customHeight="1" x14ac:dyDescent="0.5">
      <c r="A14" s="32">
        <v>10</v>
      </c>
      <c r="B14" s="95">
        <v>14362</v>
      </c>
      <c r="C14" s="93" t="s">
        <v>198</v>
      </c>
      <c r="D14" s="40"/>
      <c r="E14" s="41"/>
      <c r="F14" s="16"/>
      <c r="G14" s="16"/>
      <c r="H14" s="16"/>
      <c r="I14" s="16"/>
      <c r="J14" s="16"/>
      <c r="K14" s="3">
        <f>SUM(F14,G14,H14,I14,J14)</f>
        <v>0</v>
      </c>
      <c r="L14" s="3" t="str">
        <f>IF(K14&lt;=3,"0",IF(K14&lt;=7,"1",IF(K14&lt;=11,"2",IF(K14&gt;=12,"3"))))</f>
        <v>0</v>
      </c>
      <c r="M14" s="3" t="str">
        <f t="shared" si="0"/>
        <v>ไม่ผ่าน</v>
      </c>
    </row>
    <row r="15" spans="1:13" s="1" customFormat="1" ht="17.25" customHeight="1" x14ac:dyDescent="0.5">
      <c r="A15" s="32">
        <v>11</v>
      </c>
      <c r="B15" s="95">
        <v>14363</v>
      </c>
      <c r="C15" s="93" t="s">
        <v>199</v>
      </c>
      <c r="D15" s="40"/>
      <c r="E15" s="41"/>
      <c r="F15" s="16"/>
      <c r="G15" s="16"/>
      <c r="H15" s="16"/>
      <c r="I15" s="16"/>
      <c r="J15" s="16"/>
      <c r="K15" s="3">
        <f>SUM(F15,G15,H15,I15,J15)</f>
        <v>0</v>
      </c>
      <c r="L15" s="3" t="str">
        <f>IF(K15&lt;=3,"0",IF(K15&lt;=7,"1",IF(K15&lt;=11,"2",IF(K15&gt;=12,"3"))))</f>
        <v>0</v>
      </c>
      <c r="M15" s="3" t="str">
        <f t="shared" si="0"/>
        <v>ไม่ผ่าน</v>
      </c>
    </row>
    <row r="16" spans="1:13" s="1" customFormat="1" ht="17.25" customHeight="1" x14ac:dyDescent="0.5">
      <c r="A16" s="32">
        <v>12</v>
      </c>
      <c r="B16" s="95">
        <v>14365</v>
      </c>
      <c r="C16" s="93" t="s">
        <v>200</v>
      </c>
      <c r="D16" s="40"/>
      <c r="E16" s="41"/>
      <c r="F16" s="16"/>
      <c r="G16" s="16"/>
      <c r="H16" s="16"/>
      <c r="I16" s="16"/>
      <c r="J16" s="16"/>
      <c r="K16" s="3">
        <f>SUM(F16,G16,H16,I16,J16)</f>
        <v>0</v>
      </c>
      <c r="L16" s="3" t="str">
        <f>IF(K16&lt;=3,"0",IF(K16&lt;=7,"1",IF(K16&lt;=11,"2",IF(K16&gt;=12,"3"))))</f>
        <v>0</v>
      </c>
      <c r="M16" s="3" t="str">
        <f t="shared" si="0"/>
        <v>ไม่ผ่าน</v>
      </c>
    </row>
    <row r="17" spans="1:13" s="1" customFormat="1" ht="17.25" customHeight="1" x14ac:dyDescent="0.5">
      <c r="A17" s="32">
        <v>13</v>
      </c>
      <c r="B17" s="50">
        <v>14373</v>
      </c>
      <c r="C17" s="93" t="s">
        <v>201</v>
      </c>
      <c r="D17" s="40"/>
      <c r="E17" s="41"/>
      <c r="F17" s="4"/>
      <c r="G17" s="4"/>
      <c r="H17" s="4"/>
      <c r="I17" s="4"/>
      <c r="J17" s="4"/>
      <c r="K17" s="3">
        <f t="shared" si="1"/>
        <v>0</v>
      </c>
      <c r="L17" s="3" t="str">
        <f t="shared" si="2"/>
        <v>0</v>
      </c>
      <c r="M17" s="3" t="str">
        <f t="shared" ref="M17:M23" si="3">IF(K17&lt;=3,"ไม่ผ่าน",IF(K17&lt;=7,"ผ่าน",IF(K17&lt;=11,"ดี",IF(K17&gt;=12,"ดีเยี่ยม"))))</f>
        <v>ไม่ผ่าน</v>
      </c>
    </row>
    <row r="18" spans="1:13" s="1" customFormat="1" ht="17.25" customHeight="1" x14ac:dyDescent="0.5">
      <c r="A18" s="32">
        <v>14</v>
      </c>
      <c r="B18" s="95">
        <v>14387</v>
      </c>
      <c r="C18" s="93" t="s">
        <v>202</v>
      </c>
      <c r="D18" s="65"/>
      <c r="E18" s="65"/>
      <c r="F18" s="4"/>
      <c r="G18" s="4"/>
      <c r="H18" s="4"/>
      <c r="I18" s="4"/>
      <c r="J18" s="4"/>
      <c r="K18" s="3">
        <f t="shared" si="1"/>
        <v>0</v>
      </c>
      <c r="L18" s="3" t="str">
        <f t="shared" si="2"/>
        <v>0</v>
      </c>
      <c r="M18" s="3" t="str">
        <f t="shared" si="3"/>
        <v>ไม่ผ่าน</v>
      </c>
    </row>
    <row r="19" spans="1:13" s="1" customFormat="1" ht="17.25" customHeight="1" x14ac:dyDescent="0.5">
      <c r="A19" s="32">
        <v>15</v>
      </c>
      <c r="B19" s="95">
        <v>14388</v>
      </c>
      <c r="C19" s="93" t="s">
        <v>203</v>
      </c>
      <c r="D19" s="40"/>
      <c r="E19" s="41"/>
      <c r="F19" s="16"/>
      <c r="G19" s="16"/>
      <c r="H19" s="16"/>
      <c r="I19" s="16"/>
      <c r="J19" s="16"/>
      <c r="K19" s="3">
        <f t="shared" si="1"/>
        <v>0</v>
      </c>
      <c r="L19" s="3" t="str">
        <f t="shared" si="2"/>
        <v>0</v>
      </c>
      <c r="M19" s="3" t="str">
        <f t="shared" si="3"/>
        <v>ไม่ผ่าน</v>
      </c>
    </row>
    <row r="20" spans="1:13" s="1" customFormat="1" ht="17.25" customHeight="1" x14ac:dyDescent="0.5">
      <c r="A20" s="32">
        <v>16</v>
      </c>
      <c r="B20" s="95">
        <v>14396</v>
      </c>
      <c r="C20" s="93" t="s">
        <v>204</v>
      </c>
      <c r="D20" s="65"/>
      <c r="E20" s="65"/>
      <c r="F20" s="16"/>
      <c r="G20" s="16"/>
      <c r="H20" s="16"/>
      <c r="I20" s="16"/>
      <c r="J20" s="16"/>
      <c r="K20" s="3">
        <f t="shared" si="1"/>
        <v>0</v>
      </c>
      <c r="L20" s="3" t="str">
        <f t="shared" si="2"/>
        <v>0</v>
      </c>
      <c r="M20" s="3" t="str">
        <f t="shared" si="3"/>
        <v>ไม่ผ่าน</v>
      </c>
    </row>
    <row r="21" spans="1:13" s="1" customFormat="1" ht="17.25" customHeight="1" x14ac:dyDescent="0.5">
      <c r="A21" s="32">
        <v>17</v>
      </c>
      <c r="B21" s="95">
        <v>14416</v>
      </c>
      <c r="C21" s="93" t="s">
        <v>205</v>
      </c>
      <c r="D21" s="40"/>
      <c r="E21" s="41"/>
      <c r="F21" s="16"/>
      <c r="G21" s="16"/>
      <c r="H21" s="16"/>
      <c r="I21" s="16"/>
      <c r="J21" s="16"/>
      <c r="K21" s="3">
        <f t="shared" si="1"/>
        <v>0</v>
      </c>
      <c r="L21" s="3" t="str">
        <f t="shared" si="2"/>
        <v>0</v>
      </c>
      <c r="M21" s="3" t="str">
        <f t="shared" si="3"/>
        <v>ไม่ผ่าน</v>
      </c>
    </row>
    <row r="22" spans="1:13" s="1" customFormat="1" ht="17.25" customHeight="1" x14ac:dyDescent="0.5">
      <c r="A22" s="32">
        <v>18</v>
      </c>
      <c r="B22" s="50">
        <v>14868</v>
      </c>
      <c r="C22" s="91" t="s">
        <v>206</v>
      </c>
      <c r="D22" s="40"/>
      <c r="E22" s="41"/>
      <c r="F22" s="16"/>
      <c r="G22" s="16"/>
      <c r="H22" s="16"/>
      <c r="I22" s="16"/>
      <c r="J22" s="16"/>
      <c r="K22" s="3">
        <f t="shared" si="1"/>
        <v>0</v>
      </c>
      <c r="L22" s="3" t="str">
        <f t="shared" si="2"/>
        <v>0</v>
      </c>
      <c r="M22" s="3" t="str">
        <f t="shared" si="3"/>
        <v>ไม่ผ่าน</v>
      </c>
    </row>
    <row r="23" spans="1:13" s="1" customFormat="1" ht="17.25" customHeight="1" x14ac:dyDescent="0.6">
      <c r="A23" s="32">
        <v>19</v>
      </c>
      <c r="B23" s="98">
        <v>15638</v>
      </c>
      <c r="C23" s="50" t="s">
        <v>207</v>
      </c>
      <c r="D23" s="40"/>
      <c r="E23" s="41"/>
      <c r="F23" s="4"/>
      <c r="G23" s="4"/>
      <c r="H23" s="4"/>
      <c r="I23" s="4"/>
      <c r="J23" s="4"/>
      <c r="K23" s="3">
        <f t="shared" si="1"/>
        <v>0</v>
      </c>
      <c r="L23" s="3" t="str">
        <f t="shared" si="2"/>
        <v>0</v>
      </c>
      <c r="M23" s="3" t="str">
        <f t="shared" si="3"/>
        <v>ไม่ผ่าน</v>
      </c>
    </row>
    <row r="24" spans="1:13" s="1" customFormat="1" ht="17.25" customHeight="1" x14ac:dyDescent="0.5">
      <c r="A24" s="32">
        <v>20</v>
      </c>
      <c r="B24" s="50">
        <v>14375</v>
      </c>
      <c r="C24" s="93" t="s">
        <v>208</v>
      </c>
      <c r="D24" s="40"/>
      <c r="E24" s="41"/>
      <c r="F24" s="4"/>
      <c r="G24" s="4"/>
      <c r="H24" s="4"/>
      <c r="I24" s="4"/>
      <c r="J24" s="4"/>
      <c r="K24" s="3">
        <f t="shared" si="1"/>
        <v>0</v>
      </c>
      <c r="L24" s="3" t="str">
        <f>IF(K24&lt;=3,"0",IF(K24&lt;=7,"1",IF(K24&lt;=11,"2",IF(K24&gt;=12,"3"))))</f>
        <v>0</v>
      </c>
      <c r="M24" s="3" t="str">
        <f t="shared" ref="M24:M32" si="4">IF(K24&lt;=3,"ไม่ผ่าน",IF(K24&lt;=7,"ผ่าน",IF(K24&lt;=11,"ดี",IF(K24&gt;=12,"ดีเยี่ยม"))))</f>
        <v>ไม่ผ่าน</v>
      </c>
    </row>
    <row r="25" spans="1:13" s="1" customFormat="1" ht="17.25" customHeight="1" x14ac:dyDescent="0.5">
      <c r="A25" s="32">
        <v>21</v>
      </c>
      <c r="B25" s="50">
        <v>14377</v>
      </c>
      <c r="C25" s="93" t="s">
        <v>209</v>
      </c>
      <c r="D25" s="35"/>
      <c r="E25" s="36"/>
      <c r="F25" s="16"/>
      <c r="G25" s="16"/>
      <c r="H25" s="16"/>
      <c r="I25" s="16"/>
      <c r="J25" s="16"/>
      <c r="K25" s="3">
        <f t="shared" si="1"/>
        <v>0</v>
      </c>
      <c r="L25" s="3" t="str">
        <f t="shared" si="2"/>
        <v>0</v>
      </c>
      <c r="M25" s="3" t="str">
        <f t="shared" si="4"/>
        <v>ไม่ผ่าน</v>
      </c>
    </row>
    <row r="26" spans="1:13" s="1" customFormat="1" ht="17.25" customHeight="1" x14ac:dyDescent="0.5">
      <c r="A26" s="32">
        <v>22</v>
      </c>
      <c r="B26" s="50">
        <v>14378</v>
      </c>
      <c r="C26" s="50" t="s">
        <v>210</v>
      </c>
      <c r="D26" s="35"/>
      <c r="E26" s="36"/>
      <c r="F26" s="16"/>
      <c r="G26" s="16"/>
      <c r="H26" s="16"/>
      <c r="I26" s="16"/>
      <c r="J26" s="16"/>
      <c r="K26" s="3">
        <f t="shared" si="1"/>
        <v>0</v>
      </c>
      <c r="L26" s="3" t="str">
        <f t="shared" si="2"/>
        <v>0</v>
      </c>
      <c r="M26" s="3" t="str">
        <f t="shared" si="4"/>
        <v>ไม่ผ่าน</v>
      </c>
    </row>
    <row r="27" spans="1:13" s="1" customFormat="1" ht="17.25" customHeight="1" x14ac:dyDescent="0.5">
      <c r="A27" s="32">
        <v>23</v>
      </c>
      <c r="B27" s="50">
        <v>14379</v>
      </c>
      <c r="C27" s="93" t="s">
        <v>211</v>
      </c>
      <c r="D27" s="35"/>
      <c r="E27" s="36"/>
      <c r="F27" s="16"/>
      <c r="G27" s="16"/>
      <c r="H27" s="16"/>
      <c r="I27" s="16"/>
      <c r="J27" s="16"/>
      <c r="K27" s="3">
        <f t="shared" ref="K27:K32" si="5">SUM(F27,G27,H27,I27,J27)</f>
        <v>0</v>
      </c>
      <c r="L27" s="3" t="str">
        <f t="shared" si="2"/>
        <v>0</v>
      </c>
      <c r="M27" s="3" t="str">
        <f t="shared" si="4"/>
        <v>ไม่ผ่าน</v>
      </c>
    </row>
    <row r="28" spans="1:13" s="1" customFormat="1" ht="17.25" customHeight="1" x14ac:dyDescent="0.5">
      <c r="A28" s="32">
        <v>24</v>
      </c>
      <c r="B28" s="50">
        <v>14382</v>
      </c>
      <c r="C28" s="93" t="s">
        <v>212</v>
      </c>
      <c r="D28" s="35"/>
      <c r="E28" s="36"/>
      <c r="F28" s="16"/>
      <c r="G28" s="16"/>
      <c r="H28" s="16"/>
      <c r="I28" s="16"/>
      <c r="J28" s="16"/>
      <c r="K28" s="3">
        <f t="shared" si="5"/>
        <v>0</v>
      </c>
      <c r="L28" s="3" t="str">
        <f t="shared" si="2"/>
        <v>0</v>
      </c>
      <c r="M28" s="3" t="str">
        <f t="shared" si="4"/>
        <v>ไม่ผ่าน</v>
      </c>
    </row>
    <row r="29" spans="1:13" s="1" customFormat="1" ht="17.25" customHeight="1" x14ac:dyDescent="0.5">
      <c r="A29" s="37">
        <v>25</v>
      </c>
      <c r="B29" s="50">
        <v>14384</v>
      </c>
      <c r="C29" s="93" t="s">
        <v>213</v>
      </c>
      <c r="D29" s="67"/>
      <c r="E29" s="87"/>
      <c r="F29" s="30"/>
      <c r="G29" s="30"/>
      <c r="H29" s="30"/>
      <c r="I29" s="30"/>
      <c r="J29" s="30"/>
      <c r="K29" s="3">
        <f t="shared" si="5"/>
        <v>0</v>
      </c>
      <c r="L29" s="3" t="str">
        <f>IF(K29&lt;=3,"0",IF(K29&lt;=7,"1",IF(K29&lt;=11,"2",IF(K29&gt;=12,"3"))))</f>
        <v>0</v>
      </c>
      <c r="M29" s="3" t="str">
        <f t="shared" si="4"/>
        <v>ไม่ผ่าน</v>
      </c>
    </row>
    <row r="30" spans="1:13" s="1" customFormat="1" ht="17.25" customHeight="1" x14ac:dyDescent="0.5">
      <c r="A30" s="32">
        <v>26</v>
      </c>
      <c r="B30" s="50">
        <v>14380</v>
      </c>
      <c r="C30" s="50" t="s">
        <v>214</v>
      </c>
      <c r="D30" s="35"/>
      <c r="E30" s="36"/>
      <c r="F30" s="4"/>
      <c r="G30" s="4"/>
      <c r="H30" s="4"/>
      <c r="I30" s="4"/>
      <c r="J30" s="4"/>
      <c r="K30" s="3">
        <f t="shared" si="5"/>
        <v>0</v>
      </c>
      <c r="L30" s="3" t="str">
        <f>IF(K30&lt;=3,"0",IF(K30&lt;=7,"1",IF(K30&lt;=11,"2",IF(K30&gt;=12,"3"))))</f>
        <v>0</v>
      </c>
      <c r="M30" s="3" t="str">
        <f t="shared" si="4"/>
        <v>ไม่ผ่าน</v>
      </c>
    </row>
    <row r="31" spans="1:13" s="1" customFormat="1" ht="17.25" customHeight="1" x14ac:dyDescent="0.5">
      <c r="A31" s="48">
        <v>27</v>
      </c>
      <c r="B31" s="95">
        <v>14515</v>
      </c>
      <c r="C31" s="93" t="s">
        <v>215</v>
      </c>
      <c r="D31" s="67"/>
      <c r="E31" s="87"/>
      <c r="F31" s="27"/>
      <c r="G31" s="27"/>
      <c r="H31" s="27"/>
      <c r="I31" s="27"/>
      <c r="J31" s="27"/>
      <c r="K31" s="3">
        <f t="shared" si="5"/>
        <v>0</v>
      </c>
      <c r="L31" s="3" t="str">
        <f>IF(K31&lt;=3,"0",IF(K31&lt;=7,"1",IF(K31&lt;=11,"2",IF(K31&gt;=12,"3"))))</f>
        <v>0</v>
      </c>
      <c r="M31" s="3" t="str">
        <f t="shared" si="4"/>
        <v>ไม่ผ่าน</v>
      </c>
    </row>
    <row r="32" spans="1:13" s="1" customFormat="1" ht="17.25" customHeight="1" x14ac:dyDescent="0.5">
      <c r="A32" s="32">
        <v>28</v>
      </c>
      <c r="B32" s="50">
        <v>14870</v>
      </c>
      <c r="C32" s="121" t="s">
        <v>216</v>
      </c>
      <c r="D32" s="35"/>
      <c r="E32" s="36"/>
      <c r="F32" s="16"/>
      <c r="G32" s="16"/>
      <c r="H32" s="16"/>
      <c r="I32" s="16"/>
      <c r="J32" s="16"/>
      <c r="K32" s="3">
        <f t="shared" si="5"/>
        <v>0</v>
      </c>
      <c r="L32" s="3" t="str">
        <f>IF(K32&lt;=3,"0",IF(K32&lt;=7,"1",IF(K32&lt;=11,"2",IF(K32&gt;=12,"3"))))</f>
        <v>0</v>
      </c>
      <c r="M32" s="3" t="str">
        <f t="shared" si="4"/>
        <v>ไม่ผ่าน</v>
      </c>
    </row>
    <row r="33" spans="1:13" s="1" customFormat="1" ht="17.25" customHeight="1" x14ac:dyDescent="0.5">
      <c r="A33" s="32"/>
      <c r="B33" s="50"/>
      <c r="C33" s="44"/>
      <c r="D33" s="49"/>
      <c r="E33" s="66"/>
      <c r="F33" s="16"/>
      <c r="G33" s="16"/>
      <c r="H33" s="16"/>
      <c r="I33" s="16"/>
      <c r="J33" s="16"/>
      <c r="K33" s="3"/>
      <c r="L33" s="3"/>
      <c r="M33" s="3"/>
    </row>
    <row r="34" spans="1:13" s="1" customFormat="1" ht="19.8" x14ac:dyDescent="0.5">
      <c r="C34" s="1" t="s">
        <v>2</v>
      </c>
      <c r="F34" s="127">
        <f>COUNTIF(L5:L32,3)</f>
        <v>0</v>
      </c>
      <c r="G34" s="127">
        <f>COUNTIF(L5:L32,2)</f>
        <v>0</v>
      </c>
      <c r="H34" s="127">
        <f>COUNTIF(L5:L32,1)</f>
        <v>0</v>
      </c>
      <c r="I34" s="127">
        <f>COUNTIF(L5:L32,0)</f>
        <v>28</v>
      </c>
      <c r="J34" s="5"/>
    </row>
    <row r="35" spans="1:13" s="1" customFormat="1" ht="18" customHeight="1" x14ac:dyDescent="0.5">
      <c r="C35" s="1" t="s">
        <v>13</v>
      </c>
      <c r="F35" s="5"/>
      <c r="G35" s="80">
        <f>(F34*100)/28</f>
        <v>0</v>
      </c>
      <c r="H35" s="5"/>
      <c r="I35" s="5"/>
      <c r="J35" s="5"/>
      <c r="K35" s="5" t="s">
        <v>18</v>
      </c>
      <c r="M35" s="80">
        <f>(H34*100)/28</f>
        <v>0</v>
      </c>
    </row>
    <row r="36" spans="1:13" s="1" customFormat="1" ht="18" customHeight="1" x14ac:dyDescent="0.5">
      <c r="C36" s="1" t="s">
        <v>14</v>
      </c>
      <c r="F36" s="5"/>
      <c r="G36" s="80">
        <f>(G34*100)/28</f>
        <v>0</v>
      </c>
      <c r="H36" s="5"/>
      <c r="I36" s="5"/>
      <c r="J36" s="5"/>
      <c r="K36" s="5" t="s">
        <v>19</v>
      </c>
      <c r="M36" s="80">
        <f>(I34*100)/28</f>
        <v>100</v>
      </c>
    </row>
    <row r="37" spans="1:13" s="1" customFormat="1" ht="18" customHeight="1" x14ac:dyDescent="0.5">
      <c r="C37" s="1" t="s">
        <v>15</v>
      </c>
      <c r="F37" s="5"/>
      <c r="G37" s="5"/>
      <c r="H37" s="5"/>
      <c r="I37" s="1" t="s">
        <v>20</v>
      </c>
      <c r="J37" s="5"/>
    </row>
    <row r="38" spans="1:13" s="1" customFormat="1" ht="18" customHeight="1" x14ac:dyDescent="0.5">
      <c r="C38" s="1" t="s">
        <v>16</v>
      </c>
      <c r="F38" s="5"/>
      <c r="G38" s="5"/>
      <c r="H38" s="5"/>
      <c r="I38" s="1" t="s">
        <v>23</v>
      </c>
      <c r="J38" s="5"/>
    </row>
    <row r="39" spans="1:13" s="1" customFormat="1" ht="18" customHeight="1" x14ac:dyDescent="0.5">
      <c r="C39" s="1" t="s">
        <v>17</v>
      </c>
      <c r="F39" s="5"/>
      <c r="G39" s="5"/>
      <c r="H39" s="5"/>
      <c r="I39" s="1" t="s">
        <v>21</v>
      </c>
      <c r="J39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H27" sqref="H27"/>
    </sheetView>
  </sheetViews>
  <sheetFormatPr defaultRowHeight="13.8" x14ac:dyDescent="0.25"/>
  <cols>
    <col min="1" max="1" width="4.69921875" customWidth="1"/>
    <col min="2" max="2" width="8.19921875" customWidth="1"/>
    <col min="3" max="3" width="7.19921875" customWidth="1"/>
    <col min="4" max="5" width="11" customWidth="1"/>
    <col min="6" max="10" width="3.19921875" customWidth="1"/>
    <col min="11" max="13" width="7.09765625" customWidth="1"/>
  </cols>
  <sheetData>
    <row r="1" spans="1:13" s="1" customFormat="1" ht="21" x14ac:dyDescent="0.6">
      <c r="A1" s="2"/>
      <c r="B1" s="2"/>
      <c r="C1" s="2"/>
      <c r="D1" s="2"/>
      <c r="E1" s="136" t="s">
        <v>2</v>
      </c>
      <c r="F1" s="136"/>
      <c r="G1" s="136"/>
      <c r="H1" s="136"/>
      <c r="I1" s="136"/>
      <c r="J1" s="136"/>
      <c r="K1" s="136"/>
      <c r="L1" s="136"/>
      <c r="M1" s="136"/>
    </row>
    <row r="2" spans="1:13" s="1" customFormat="1" ht="20.25" customHeight="1" x14ac:dyDescent="0.6">
      <c r="A2" s="141" t="s">
        <v>29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1" customFormat="1" ht="21" customHeight="1" x14ac:dyDescent="0.5">
      <c r="A3" s="139" t="s">
        <v>3</v>
      </c>
      <c r="B3" s="145" t="s">
        <v>4</v>
      </c>
      <c r="C3" s="130" t="s">
        <v>5</v>
      </c>
      <c r="D3" s="131"/>
      <c r="E3" s="132"/>
      <c r="F3" s="140" t="s">
        <v>1</v>
      </c>
      <c r="G3" s="140"/>
      <c r="H3" s="140"/>
      <c r="I3" s="140"/>
      <c r="J3" s="140"/>
      <c r="K3" s="137" t="s">
        <v>0</v>
      </c>
      <c r="L3" s="142" t="s">
        <v>11</v>
      </c>
      <c r="M3" s="142" t="s">
        <v>12</v>
      </c>
    </row>
    <row r="4" spans="1:13" s="1" customFormat="1" ht="58.5" customHeight="1" x14ac:dyDescent="0.5">
      <c r="A4" s="139"/>
      <c r="B4" s="146"/>
      <c r="C4" s="133"/>
      <c r="D4" s="134"/>
      <c r="E4" s="135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8"/>
      <c r="L4" s="143"/>
      <c r="M4" s="144"/>
    </row>
    <row r="5" spans="1:13" s="1" customFormat="1" ht="17.25" customHeight="1" x14ac:dyDescent="0.5">
      <c r="A5" s="32">
        <v>1</v>
      </c>
      <c r="B5" s="95">
        <v>14423</v>
      </c>
      <c r="C5" s="93" t="s">
        <v>217</v>
      </c>
      <c r="D5" s="38"/>
      <c r="E5" s="39"/>
      <c r="F5" s="4"/>
      <c r="G5" s="4"/>
      <c r="H5" s="4"/>
      <c r="I5" s="4"/>
      <c r="J5" s="4"/>
      <c r="K5" s="3">
        <f t="shared" ref="K5:K21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5">
      <c r="A6" s="32">
        <v>2</v>
      </c>
      <c r="B6" s="95">
        <v>14424</v>
      </c>
      <c r="C6" s="93" t="s">
        <v>218</v>
      </c>
      <c r="D6" s="33"/>
      <c r="E6" s="34"/>
      <c r="F6" s="4"/>
      <c r="G6" s="4"/>
      <c r="H6" s="4"/>
      <c r="I6" s="4"/>
      <c r="J6" s="4"/>
      <c r="K6" s="3">
        <f t="shared" si="0"/>
        <v>0</v>
      </c>
      <c r="L6" s="3" t="str">
        <f t="shared" ref="L6:L26" si="1">IF(K6&lt;=3,"0",IF(K6&lt;=7,"1",IF(K6&lt;=11,"2",IF(K6&gt;=12,"3"))))</f>
        <v>0</v>
      </c>
      <c r="M6" s="3" t="str">
        <f t="shared" ref="M6:M14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5">
      <c r="A7" s="32">
        <v>3</v>
      </c>
      <c r="B7" s="95">
        <v>14428</v>
      </c>
      <c r="C7" s="93" t="s">
        <v>219</v>
      </c>
      <c r="D7" s="35"/>
      <c r="E7" s="36"/>
      <c r="F7" s="16"/>
      <c r="G7" s="16"/>
      <c r="H7" s="16"/>
      <c r="I7" s="16"/>
      <c r="J7" s="16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 x14ac:dyDescent="0.5">
      <c r="A8" s="32">
        <v>4</v>
      </c>
      <c r="B8" s="95">
        <v>14429</v>
      </c>
      <c r="C8" s="93" t="s">
        <v>220</v>
      </c>
      <c r="D8" s="35"/>
      <c r="E8" s="36"/>
      <c r="F8" s="16"/>
      <c r="G8" s="16"/>
      <c r="H8" s="16"/>
      <c r="I8" s="16"/>
      <c r="J8" s="16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 x14ac:dyDescent="0.5">
      <c r="A9" s="32">
        <v>5</v>
      </c>
      <c r="B9" s="95">
        <v>14434</v>
      </c>
      <c r="C9" s="93" t="s">
        <v>221</v>
      </c>
      <c r="D9" s="35"/>
      <c r="E9" s="36"/>
      <c r="F9" s="16"/>
      <c r="G9" s="16"/>
      <c r="H9" s="16"/>
      <c r="I9" s="16"/>
      <c r="J9" s="16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5">
      <c r="A10" s="32">
        <v>6</v>
      </c>
      <c r="B10" s="95">
        <v>14435</v>
      </c>
      <c r="C10" s="93" t="s">
        <v>222</v>
      </c>
      <c r="D10" s="35"/>
      <c r="E10" s="36"/>
      <c r="F10" s="16"/>
      <c r="G10" s="16"/>
      <c r="H10" s="16"/>
      <c r="I10" s="16"/>
      <c r="J10" s="16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5">
      <c r="A11" s="48">
        <v>7</v>
      </c>
      <c r="B11" s="95">
        <v>14436</v>
      </c>
      <c r="C11" s="93" t="s">
        <v>223</v>
      </c>
      <c r="D11" s="35"/>
      <c r="E11" s="36"/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5">
      <c r="A12" s="32">
        <v>8</v>
      </c>
      <c r="B12" s="95">
        <v>14437</v>
      </c>
      <c r="C12" s="93" t="s">
        <v>224</v>
      </c>
      <c r="D12" s="35"/>
      <c r="E12" s="36"/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5">
      <c r="A13" s="37">
        <v>9</v>
      </c>
      <c r="B13" s="95">
        <v>14440</v>
      </c>
      <c r="C13" s="93" t="s">
        <v>225</v>
      </c>
      <c r="D13" s="35"/>
      <c r="E13" s="36"/>
      <c r="F13" s="16"/>
      <c r="G13" s="16"/>
      <c r="H13" s="16"/>
      <c r="I13" s="16"/>
      <c r="J13" s="16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5">
      <c r="A14" s="32">
        <v>10</v>
      </c>
      <c r="B14" s="95">
        <v>14441</v>
      </c>
      <c r="C14" s="93" t="s">
        <v>226</v>
      </c>
      <c r="D14" s="35"/>
      <c r="E14" s="36"/>
      <c r="F14" s="16"/>
      <c r="G14" s="16"/>
      <c r="H14" s="16"/>
      <c r="I14" s="16"/>
      <c r="J14" s="16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5">
      <c r="A15" s="32">
        <v>11</v>
      </c>
      <c r="B15" s="95">
        <v>14442</v>
      </c>
      <c r="C15" s="93" t="s">
        <v>227</v>
      </c>
      <c r="D15" s="35"/>
      <c r="E15" s="36"/>
      <c r="F15" s="16"/>
      <c r="G15" s="16"/>
      <c r="H15" s="16"/>
      <c r="I15" s="16"/>
      <c r="J15" s="16"/>
      <c r="K15" s="3">
        <f t="shared" si="0"/>
        <v>0</v>
      </c>
      <c r="L15" s="3" t="str">
        <f t="shared" si="1"/>
        <v>0</v>
      </c>
      <c r="M15" s="3" t="str">
        <f t="shared" ref="M15:M26" si="3">IF(K15&lt;=3,"ไม่ผ่าน",IF(K15&lt;=7,"ผ่าน",IF(K15&lt;=11,"ดี",IF(K15&gt;=12,"ดีเยี่ยม"))))</f>
        <v>ไม่ผ่าน</v>
      </c>
    </row>
    <row r="16" spans="1:13" s="1" customFormat="1" ht="17.25" customHeight="1" x14ac:dyDescent="0.5">
      <c r="A16" s="32">
        <v>12</v>
      </c>
      <c r="B16" s="95">
        <v>14445</v>
      </c>
      <c r="C16" s="93" t="s">
        <v>228</v>
      </c>
      <c r="D16" s="35"/>
      <c r="E16" s="36"/>
      <c r="F16" s="16"/>
      <c r="G16" s="16"/>
      <c r="H16" s="16"/>
      <c r="I16" s="16"/>
      <c r="J16" s="16"/>
      <c r="K16" s="3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" customFormat="1" ht="17.25" customHeight="1" x14ac:dyDescent="0.5">
      <c r="A17" s="32">
        <v>13</v>
      </c>
      <c r="B17" s="95">
        <v>14447</v>
      </c>
      <c r="C17" s="93" t="s">
        <v>229</v>
      </c>
      <c r="D17" s="35"/>
      <c r="E17" s="36"/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7.25" customHeight="1" x14ac:dyDescent="0.5">
      <c r="A18" s="32">
        <v>14</v>
      </c>
      <c r="B18" s="107">
        <v>14448</v>
      </c>
      <c r="C18" s="108" t="s">
        <v>230</v>
      </c>
      <c r="D18" s="122"/>
      <c r="E18" s="123"/>
      <c r="F18" s="124"/>
      <c r="G18" s="124"/>
      <c r="H18" s="124"/>
      <c r="I18" s="124"/>
      <c r="J18" s="124"/>
      <c r="K18" s="115"/>
      <c r="L18" s="115"/>
      <c r="M18" s="115"/>
    </row>
    <row r="19" spans="1:13" s="1" customFormat="1" ht="17.25" customHeight="1" x14ac:dyDescent="0.5">
      <c r="A19" s="32">
        <v>15</v>
      </c>
      <c r="B19" s="95">
        <v>14450</v>
      </c>
      <c r="C19" s="93" t="s">
        <v>231</v>
      </c>
      <c r="D19" s="35"/>
      <c r="E19" s="36"/>
      <c r="F19" s="16"/>
      <c r="G19" s="16"/>
      <c r="H19" s="16"/>
      <c r="I19" s="16"/>
      <c r="J19" s="16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7.25" customHeight="1" x14ac:dyDescent="0.5">
      <c r="A20" s="32">
        <v>16</v>
      </c>
      <c r="B20" s="95">
        <v>14451</v>
      </c>
      <c r="C20" s="93" t="s">
        <v>232</v>
      </c>
      <c r="D20" s="35"/>
      <c r="E20" s="36"/>
      <c r="F20" s="16"/>
      <c r="G20" s="16"/>
      <c r="H20" s="16"/>
      <c r="I20" s="16"/>
      <c r="J20" s="16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7.25" customHeight="1" x14ac:dyDescent="0.5">
      <c r="A21" s="48">
        <v>17</v>
      </c>
      <c r="B21" s="95">
        <v>14453</v>
      </c>
      <c r="C21" s="93" t="s">
        <v>233</v>
      </c>
      <c r="D21" s="35"/>
      <c r="E21" s="36"/>
      <c r="F21" s="16"/>
      <c r="G21" s="16"/>
      <c r="H21" s="16"/>
      <c r="I21" s="16"/>
      <c r="J21" s="16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7.25" customHeight="1" x14ac:dyDescent="0.5">
      <c r="A22" s="32">
        <v>18</v>
      </c>
      <c r="B22" s="95">
        <v>14461</v>
      </c>
      <c r="C22" s="93" t="s">
        <v>234</v>
      </c>
      <c r="D22" s="35"/>
      <c r="E22" s="36"/>
      <c r="F22" s="16"/>
      <c r="G22" s="16"/>
      <c r="H22" s="16"/>
      <c r="I22" s="16"/>
      <c r="J22" s="16"/>
      <c r="K22" s="3">
        <f t="shared" ref="K22:K27" si="4">SUM(F22,G22,H22,I22,J22)</f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7.25" customHeight="1" x14ac:dyDescent="0.5">
      <c r="A23" s="32">
        <v>19</v>
      </c>
      <c r="B23" s="95">
        <v>14462</v>
      </c>
      <c r="C23" s="93" t="s">
        <v>235</v>
      </c>
      <c r="D23" s="35"/>
      <c r="E23" s="36"/>
      <c r="F23" s="16"/>
      <c r="G23" s="16"/>
      <c r="H23" s="16"/>
      <c r="I23" s="16"/>
      <c r="J23" s="16"/>
      <c r="K23" s="3">
        <f t="shared" si="4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7.25" customHeight="1" x14ac:dyDescent="0.5">
      <c r="A24" s="32">
        <v>20</v>
      </c>
      <c r="B24" s="95">
        <v>14464</v>
      </c>
      <c r="C24" s="93" t="s">
        <v>236</v>
      </c>
      <c r="D24" s="35"/>
      <c r="E24" s="36"/>
      <c r="F24" s="16"/>
      <c r="G24" s="16"/>
      <c r="H24" s="16"/>
      <c r="I24" s="16"/>
      <c r="J24" s="16"/>
      <c r="K24" s="3">
        <f t="shared" si="4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7.25" customHeight="1" x14ac:dyDescent="0.5">
      <c r="A25" s="32">
        <v>21</v>
      </c>
      <c r="B25" s="95">
        <v>14468</v>
      </c>
      <c r="C25" s="93" t="s">
        <v>237</v>
      </c>
      <c r="D25" s="35"/>
      <c r="E25" s="36"/>
      <c r="F25" s="16"/>
      <c r="G25" s="16"/>
      <c r="H25" s="16"/>
      <c r="I25" s="16"/>
      <c r="J25" s="16"/>
      <c r="K25" s="3">
        <f t="shared" si="4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7.25" customHeight="1" x14ac:dyDescent="0.5">
      <c r="A26" s="32">
        <v>22</v>
      </c>
      <c r="B26" s="95">
        <v>14471</v>
      </c>
      <c r="C26" s="93" t="s">
        <v>238</v>
      </c>
      <c r="D26" s="35"/>
      <c r="E26" s="36"/>
      <c r="F26" s="16"/>
      <c r="G26" s="16"/>
      <c r="H26" s="16"/>
      <c r="I26" s="16"/>
      <c r="J26" s="16"/>
      <c r="K26" s="3">
        <f t="shared" si="4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7.25" customHeight="1" x14ac:dyDescent="0.5">
      <c r="A27" s="32">
        <v>23</v>
      </c>
      <c r="B27" s="95">
        <v>14473</v>
      </c>
      <c r="C27" s="93" t="s">
        <v>239</v>
      </c>
      <c r="D27" s="35"/>
      <c r="E27" s="36"/>
      <c r="F27" s="16"/>
      <c r="G27" s="16"/>
      <c r="H27" s="16"/>
      <c r="I27" s="16"/>
      <c r="J27" s="16"/>
      <c r="K27" s="3">
        <f t="shared" si="4"/>
        <v>0</v>
      </c>
      <c r="L27" s="3" t="str">
        <f>IF(K27&lt;=3,"0",IF(K27&lt;=7,"1",IF(K27&lt;=11,"2",IF(K27&gt;=12,"3"))))</f>
        <v>0</v>
      </c>
      <c r="M27" s="3" t="str">
        <f>IF(K27&lt;=3,"ไม่ผ่าน",IF(K27&lt;=7,"ผ่าน",IF(K27&lt;=11,"ดี",IF(K27&gt;=12,"ดีเยี่ยม"))))</f>
        <v>ไม่ผ่าน</v>
      </c>
    </row>
    <row r="28" spans="1:13" s="1" customFormat="1" ht="18" customHeight="1" x14ac:dyDescent="0.5">
      <c r="A28" s="9"/>
      <c r="B28" s="9"/>
      <c r="C28" s="9"/>
      <c r="D28" s="22"/>
      <c r="E28" s="23"/>
      <c r="F28" s="13"/>
      <c r="G28" s="13"/>
      <c r="H28" s="13"/>
      <c r="I28" s="13"/>
      <c r="J28" s="13"/>
      <c r="K28" s="14"/>
      <c r="L28" s="14"/>
      <c r="M28" s="14"/>
    </row>
    <row r="29" spans="1:13" s="1" customFormat="1" ht="18" customHeight="1" x14ac:dyDescent="0.5">
      <c r="C29" s="1" t="s">
        <v>2</v>
      </c>
      <c r="F29" s="127">
        <f>COUNTIF(L5:L27,3)</f>
        <v>0</v>
      </c>
      <c r="G29" s="127">
        <f>COUNTIF(L5:L27,2)</f>
        <v>0</v>
      </c>
      <c r="H29" s="127">
        <f>COUNTIF(L5:L27,1)</f>
        <v>0</v>
      </c>
      <c r="I29" s="127">
        <f>COUNTIF(L5:L27,0)</f>
        <v>22</v>
      </c>
      <c r="J29" s="26"/>
    </row>
    <row r="30" spans="1:13" s="1" customFormat="1" ht="18" customHeight="1" x14ac:dyDescent="0.5">
      <c r="C30" s="1" t="s">
        <v>13</v>
      </c>
      <c r="F30" s="80">
        <f>(F29*100)/22</f>
        <v>0</v>
      </c>
      <c r="G30" s="26"/>
      <c r="H30" s="26"/>
      <c r="I30" s="26"/>
      <c r="J30" s="26"/>
      <c r="K30" s="5" t="s">
        <v>18</v>
      </c>
      <c r="M30" s="80">
        <f>(H29*100)/22</f>
        <v>0</v>
      </c>
    </row>
    <row r="31" spans="1:13" s="1" customFormat="1" ht="18" customHeight="1" x14ac:dyDescent="0.5">
      <c r="C31" s="1" t="s">
        <v>14</v>
      </c>
      <c r="F31" s="80">
        <f>(G29*100)/22</f>
        <v>0</v>
      </c>
      <c r="G31" s="26"/>
      <c r="H31" s="26"/>
      <c r="I31" s="26"/>
      <c r="J31" s="26"/>
      <c r="K31" s="5" t="s">
        <v>19</v>
      </c>
      <c r="M31" s="80">
        <f>(I29*100)/22</f>
        <v>100</v>
      </c>
    </row>
    <row r="32" spans="1:13" s="1" customFormat="1" ht="18" customHeight="1" x14ac:dyDescent="0.5">
      <c r="C32" s="1" t="s">
        <v>15</v>
      </c>
      <c r="F32" s="26"/>
      <c r="G32" s="26"/>
      <c r="H32" s="26"/>
      <c r="I32" s="1" t="s">
        <v>20</v>
      </c>
      <c r="J32" s="26"/>
    </row>
    <row r="33" spans="3:10" s="1" customFormat="1" ht="18" customHeight="1" x14ac:dyDescent="0.5">
      <c r="C33" s="1" t="s">
        <v>16</v>
      </c>
      <c r="F33" s="5"/>
      <c r="G33" s="5"/>
      <c r="H33" s="5"/>
      <c r="I33" s="1" t="s">
        <v>23</v>
      </c>
      <c r="J33" s="5"/>
    </row>
    <row r="34" spans="3:10" s="1" customFormat="1" ht="18" customHeight="1" x14ac:dyDescent="0.5">
      <c r="C34" s="1" t="s">
        <v>17</v>
      </c>
      <c r="F34" s="5"/>
      <c r="G34" s="5"/>
      <c r="H34" s="5"/>
      <c r="I34" s="1" t="s">
        <v>21</v>
      </c>
      <c r="J34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C3" sqref="C3:E4"/>
    </sheetView>
  </sheetViews>
  <sheetFormatPr defaultRowHeight="13.8" x14ac:dyDescent="0.25"/>
  <cols>
    <col min="1" max="1" width="5" customWidth="1"/>
    <col min="2" max="2" width="8.19921875" customWidth="1"/>
    <col min="3" max="3" width="7.8984375" customWidth="1"/>
    <col min="4" max="4" width="11.8984375" customWidth="1"/>
    <col min="5" max="5" width="4.09765625" customWidth="1"/>
    <col min="6" max="10" width="3.19921875" customWidth="1"/>
    <col min="11" max="13" width="7.19921875" customWidth="1"/>
  </cols>
  <sheetData>
    <row r="1" spans="1:13" s="1" customFormat="1" ht="21" x14ac:dyDescent="0.6">
      <c r="A1" s="2"/>
      <c r="B1" s="2"/>
      <c r="C1" s="2"/>
      <c r="D1" s="2"/>
      <c r="E1" s="136" t="s">
        <v>2</v>
      </c>
      <c r="F1" s="136"/>
      <c r="G1" s="136"/>
      <c r="H1" s="136"/>
      <c r="I1" s="136"/>
      <c r="J1" s="136"/>
      <c r="K1" s="136"/>
      <c r="L1" s="136"/>
      <c r="M1" s="136"/>
    </row>
    <row r="2" spans="1:13" s="1" customFormat="1" ht="20.25" customHeight="1" x14ac:dyDescent="0.6">
      <c r="A2" s="141" t="s">
        <v>30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1" customFormat="1" ht="21" customHeight="1" x14ac:dyDescent="0.5">
      <c r="A3" s="139" t="s">
        <v>3</v>
      </c>
      <c r="B3" s="145" t="s">
        <v>4</v>
      </c>
      <c r="C3" s="130" t="s">
        <v>5</v>
      </c>
      <c r="D3" s="131"/>
      <c r="E3" s="132"/>
      <c r="F3" s="140" t="s">
        <v>1</v>
      </c>
      <c r="G3" s="140"/>
      <c r="H3" s="140"/>
      <c r="I3" s="140"/>
      <c r="J3" s="140"/>
      <c r="K3" s="137" t="s">
        <v>0</v>
      </c>
      <c r="L3" s="142" t="s">
        <v>11</v>
      </c>
      <c r="M3" s="142" t="s">
        <v>12</v>
      </c>
    </row>
    <row r="4" spans="1:13" s="1" customFormat="1" ht="58.5" customHeight="1" x14ac:dyDescent="0.5">
      <c r="A4" s="139"/>
      <c r="B4" s="146"/>
      <c r="C4" s="133"/>
      <c r="D4" s="134"/>
      <c r="E4" s="135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8"/>
      <c r="L4" s="143"/>
      <c r="M4" s="144"/>
    </row>
    <row r="5" spans="1:13" s="1" customFormat="1" ht="12.75" customHeight="1" x14ac:dyDescent="0.5">
      <c r="A5" s="32">
        <v>1</v>
      </c>
      <c r="B5" s="95">
        <v>14417</v>
      </c>
      <c r="C5" s="93" t="s">
        <v>240</v>
      </c>
      <c r="D5" s="40"/>
      <c r="E5" s="43"/>
      <c r="F5" s="4"/>
      <c r="G5" s="4"/>
      <c r="H5" s="4"/>
      <c r="I5" s="4"/>
      <c r="J5" s="4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2.75" customHeight="1" x14ac:dyDescent="0.5">
      <c r="A6" s="32">
        <v>2</v>
      </c>
      <c r="B6" s="95">
        <v>14477</v>
      </c>
      <c r="C6" s="93" t="s">
        <v>241</v>
      </c>
      <c r="D6" s="40"/>
      <c r="E6" s="43"/>
      <c r="F6" s="4"/>
      <c r="G6" s="4"/>
      <c r="H6" s="4"/>
      <c r="I6" s="4"/>
      <c r="J6" s="4"/>
      <c r="K6" s="3">
        <f t="shared" si="0"/>
        <v>0</v>
      </c>
      <c r="L6" s="3" t="str">
        <f t="shared" ref="L6:L40" si="1">IF(K6&lt;=3,"0",IF(K6&lt;=7,"1",IF(K6&lt;=11,"2",IF(K6&gt;=12,"3"))))</f>
        <v>0</v>
      </c>
      <c r="M6" s="3" t="str">
        <f t="shared" ref="M6:M15" si="2">IF(K6&lt;=3,"ไม่ผ่าน",IF(K6&lt;=7,"ผ่าน",IF(K6&lt;=11,"ดี",IF(K6&gt;=12,"ดีเยี่ยม"))))</f>
        <v>ไม่ผ่าน</v>
      </c>
    </row>
    <row r="7" spans="1:13" s="1" customFormat="1" ht="12.75" customHeight="1" x14ac:dyDescent="0.5">
      <c r="A7" s="32">
        <v>3</v>
      </c>
      <c r="B7" s="125">
        <v>14478</v>
      </c>
      <c r="C7" s="126" t="s">
        <v>242</v>
      </c>
      <c r="D7" s="40"/>
      <c r="E7" s="43"/>
      <c r="F7" s="16"/>
      <c r="G7" s="16"/>
      <c r="H7" s="16"/>
      <c r="I7" s="16"/>
      <c r="J7" s="16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2.75" customHeight="1" x14ac:dyDescent="0.5">
      <c r="A8" s="32">
        <v>4</v>
      </c>
      <c r="B8" s="95">
        <v>14480</v>
      </c>
      <c r="C8" s="93" t="s">
        <v>243</v>
      </c>
      <c r="D8" s="38"/>
      <c r="E8" s="39"/>
      <c r="F8" s="16"/>
      <c r="G8" s="16"/>
      <c r="H8" s="16"/>
      <c r="I8" s="16"/>
      <c r="J8" s="16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2.75" customHeight="1" x14ac:dyDescent="0.5">
      <c r="A9" s="32">
        <v>5</v>
      </c>
      <c r="B9" s="95">
        <v>14481</v>
      </c>
      <c r="C9" s="93" t="s">
        <v>244</v>
      </c>
      <c r="D9" s="40"/>
      <c r="E9" s="41"/>
      <c r="F9" s="16"/>
      <c r="G9" s="16"/>
      <c r="H9" s="16"/>
      <c r="I9" s="16"/>
      <c r="J9" s="16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2.75" customHeight="1" x14ac:dyDescent="0.5">
      <c r="A10" s="32">
        <v>6</v>
      </c>
      <c r="B10" s="95">
        <v>14472</v>
      </c>
      <c r="C10" s="93" t="s">
        <v>245</v>
      </c>
      <c r="D10" s="40"/>
      <c r="E10" s="41"/>
      <c r="F10" s="16"/>
      <c r="G10" s="16"/>
      <c r="H10" s="16"/>
      <c r="I10" s="16"/>
      <c r="J10" s="16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2.75" customHeight="1" x14ac:dyDescent="0.5">
      <c r="A11" s="48">
        <v>7</v>
      </c>
      <c r="B11" s="95">
        <v>14484</v>
      </c>
      <c r="C11" s="93" t="s">
        <v>246</v>
      </c>
      <c r="D11" s="40"/>
      <c r="E11" s="41"/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2.75" customHeight="1" x14ac:dyDescent="0.5">
      <c r="A12" s="48">
        <v>8</v>
      </c>
      <c r="B12" s="95">
        <v>14485</v>
      </c>
      <c r="C12" s="93" t="s">
        <v>247</v>
      </c>
      <c r="D12" s="35"/>
      <c r="E12" s="36"/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2.75" customHeight="1" x14ac:dyDescent="0.5">
      <c r="A13" s="37">
        <v>9</v>
      </c>
      <c r="B13" s="95">
        <v>14486</v>
      </c>
      <c r="C13" s="93" t="s">
        <v>248</v>
      </c>
      <c r="D13" s="35"/>
      <c r="E13" s="36"/>
      <c r="F13" s="16"/>
      <c r="G13" s="16"/>
      <c r="H13" s="16"/>
      <c r="I13" s="16"/>
      <c r="J13" s="16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2.75" customHeight="1" x14ac:dyDescent="0.5">
      <c r="A14" s="32">
        <v>10</v>
      </c>
      <c r="B14" s="95">
        <v>14487</v>
      </c>
      <c r="C14" s="93" t="s">
        <v>249</v>
      </c>
      <c r="D14" s="49"/>
      <c r="E14" s="66"/>
      <c r="F14" s="16"/>
      <c r="G14" s="16"/>
      <c r="H14" s="16"/>
      <c r="I14" s="16"/>
      <c r="J14" s="16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2.75" customHeight="1" x14ac:dyDescent="0.5">
      <c r="A15" s="32">
        <v>11</v>
      </c>
      <c r="B15" s="95">
        <v>14488</v>
      </c>
      <c r="C15" s="93" t="s">
        <v>250</v>
      </c>
      <c r="D15" s="40"/>
      <c r="E15" s="41"/>
      <c r="F15" s="16"/>
      <c r="G15" s="16"/>
      <c r="H15" s="16"/>
      <c r="I15" s="16"/>
      <c r="J15" s="16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2.75" customHeight="1" x14ac:dyDescent="0.5">
      <c r="A16" s="32">
        <v>12</v>
      </c>
      <c r="B16" s="95">
        <v>14489</v>
      </c>
      <c r="C16" s="93" t="s">
        <v>251</v>
      </c>
      <c r="D16" s="40"/>
      <c r="E16" s="41"/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ref="M16:M31" si="3">IF(K16&lt;=3,"ไม่ผ่าน",IF(K16&lt;=7,"ผ่าน",IF(K16&lt;=11,"ดี",IF(K16&gt;=12,"ดีเยี่ยม"))))</f>
        <v>ไม่ผ่าน</v>
      </c>
    </row>
    <row r="17" spans="1:13" s="1" customFormat="1" ht="12.75" customHeight="1" x14ac:dyDescent="0.5">
      <c r="A17" s="32">
        <v>13</v>
      </c>
      <c r="B17" s="95">
        <v>14490</v>
      </c>
      <c r="C17" s="93" t="s">
        <v>252</v>
      </c>
      <c r="D17" s="40"/>
      <c r="E17" s="41"/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2.75" customHeight="1" x14ac:dyDescent="0.5">
      <c r="A18" s="32">
        <v>14</v>
      </c>
      <c r="B18" s="95">
        <v>14491</v>
      </c>
      <c r="C18" s="50" t="s">
        <v>253</v>
      </c>
      <c r="D18" s="35"/>
      <c r="E18" s="36"/>
      <c r="F18" s="16"/>
      <c r="G18" s="16"/>
      <c r="H18" s="16"/>
      <c r="I18" s="16"/>
      <c r="J18" s="16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2.75" customHeight="1" x14ac:dyDescent="0.5">
      <c r="A19" s="32">
        <v>15</v>
      </c>
      <c r="B19" s="95">
        <v>14492</v>
      </c>
      <c r="C19" s="93" t="s">
        <v>254</v>
      </c>
      <c r="D19" s="35"/>
      <c r="E19" s="36"/>
      <c r="F19" s="16"/>
      <c r="G19" s="16"/>
      <c r="H19" s="16"/>
      <c r="I19" s="16"/>
      <c r="J19" s="16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2.75" customHeight="1" x14ac:dyDescent="0.5">
      <c r="A20" s="32">
        <v>16</v>
      </c>
      <c r="B20" s="95">
        <v>14493</v>
      </c>
      <c r="C20" s="93" t="s">
        <v>255</v>
      </c>
      <c r="D20" s="35"/>
      <c r="E20" s="36"/>
      <c r="F20" s="16"/>
      <c r="G20" s="16"/>
      <c r="H20" s="16"/>
      <c r="I20" s="16"/>
      <c r="J20" s="16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2.75" customHeight="1" x14ac:dyDescent="0.5">
      <c r="A21" s="32">
        <v>17</v>
      </c>
      <c r="B21" s="95">
        <v>14494</v>
      </c>
      <c r="C21" s="93" t="s">
        <v>256</v>
      </c>
      <c r="D21" s="35"/>
      <c r="E21" s="36"/>
      <c r="F21" s="16"/>
      <c r="G21" s="16"/>
      <c r="H21" s="16"/>
      <c r="I21" s="16"/>
      <c r="J21" s="16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2.75" customHeight="1" x14ac:dyDescent="0.5">
      <c r="A22" s="32">
        <v>18</v>
      </c>
      <c r="B22" s="95">
        <v>14495</v>
      </c>
      <c r="C22" s="99" t="s">
        <v>257</v>
      </c>
      <c r="D22" s="35"/>
      <c r="E22" s="36"/>
      <c r="F22" s="4"/>
      <c r="G22" s="4"/>
      <c r="H22" s="4"/>
      <c r="I22" s="4"/>
      <c r="J22" s="4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2.75" customHeight="1" x14ac:dyDescent="0.5">
      <c r="A23" s="32">
        <v>19</v>
      </c>
      <c r="B23" s="95">
        <v>14245</v>
      </c>
      <c r="C23" s="97" t="s">
        <v>258</v>
      </c>
      <c r="D23" s="35"/>
      <c r="E23" s="36"/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2.75" customHeight="1" x14ac:dyDescent="0.5">
      <c r="A24" s="32">
        <v>20</v>
      </c>
      <c r="B24" s="50">
        <v>14376</v>
      </c>
      <c r="C24" s="93" t="s">
        <v>259</v>
      </c>
      <c r="D24" s="35"/>
      <c r="E24" s="36"/>
      <c r="F24" s="16"/>
      <c r="G24" s="16"/>
      <c r="H24" s="16"/>
      <c r="I24" s="16"/>
      <c r="J24" s="16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2.75" customHeight="1" x14ac:dyDescent="0.5">
      <c r="A25" s="32">
        <v>21</v>
      </c>
      <c r="B25" s="50">
        <v>14385</v>
      </c>
      <c r="C25" s="93" t="s">
        <v>260</v>
      </c>
      <c r="D25" s="35"/>
      <c r="E25" s="36"/>
      <c r="F25" s="16"/>
      <c r="G25" s="16"/>
      <c r="H25" s="16"/>
      <c r="I25" s="16"/>
      <c r="J25" s="16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2.75" customHeight="1" x14ac:dyDescent="0.5">
      <c r="A26" s="32">
        <v>22</v>
      </c>
      <c r="B26" s="95">
        <v>14497</v>
      </c>
      <c r="C26" s="93" t="s">
        <v>261</v>
      </c>
      <c r="D26" s="35"/>
      <c r="E26" s="36"/>
      <c r="F26" s="16"/>
      <c r="G26" s="16"/>
      <c r="H26" s="16"/>
      <c r="I26" s="16"/>
      <c r="J26" s="16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2.75" customHeight="1" x14ac:dyDescent="0.5">
      <c r="A27" s="32">
        <v>23</v>
      </c>
      <c r="B27" s="95">
        <v>14498</v>
      </c>
      <c r="C27" s="93" t="s">
        <v>262</v>
      </c>
      <c r="D27" s="35"/>
      <c r="E27" s="36"/>
      <c r="F27" s="4"/>
      <c r="G27" s="4"/>
      <c r="H27" s="4"/>
      <c r="I27" s="4"/>
      <c r="J27" s="4"/>
      <c r="K27" s="3">
        <f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2.75" customHeight="1" x14ac:dyDescent="0.5">
      <c r="A28" s="32">
        <v>24</v>
      </c>
      <c r="B28" s="95">
        <v>14499</v>
      </c>
      <c r="C28" s="93" t="s">
        <v>263</v>
      </c>
      <c r="D28" s="35"/>
      <c r="E28" s="36"/>
      <c r="F28" s="4"/>
      <c r="G28" s="4"/>
      <c r="H28" s="4"/>
      <c r="I28" s="4"/>
      <c r="J28" s="4"/>
      <c r="K28" s="3">
        <f>SUM(F28,G28,H28,I28,J28)</f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2.75" customHeight="1" x14ac:dyDescent="0.5">
      <c r="A29" s="32">
        <v>25</v>
      </c>
      <c r="B29" s="95">
        <v>14500</v>
      </c>
      <c r="C29" s="93" t="s">
        <v>264</v>
      </c>
      <c r="D29" s="35"/>
      <c r="E29" s="36"/>
      <c r="F29" s="16"/>
      <c r="G29" s="16"/>
      <c r="H29" s="16"/>
      <c r="I29" s="16"/>
      <c r="J29" s="16"/>
      <c r="K29" s="3">
        <f>SUM(F29,G29,H29,I29,J29)</f>
        <v>0</v>
      </c>
      <c r="L29" s="3" t="str">
        <f t="shared" si="1"/>
        <v>0</v>
      </c>
      <c r="M29" s="3" t="str">
        <f t="shared" si="3"/>
        <v>ไม่ผ่าน</v>
      </c>
    </row>
    <row r="30" spans="1:13" s="1" customFormat="1" ht="12.75" customHeight="1" x14ac:dyDescent="0.5">
      <c r="A30" s="32">
        <v>26</v>
      </c>
      <c r="B30" s="95">
        <v>14501</v>
      </c>
      <c r="C30" s="93" t="s">
        <v>265</v>
      </c>
      <c r="D30" s="35"/>
      <c r="E30" s="36"/>
      <c r="F30" s="16"/>
      <c r="G30" s="16"/>
      <c r="H30" s="16"/>
      <c r="I30" s="16"/>
      <c r="J30" s="16"/>
      <c r="K30" s="3">
        <f>SUM(F30,G30,H30,I30,J30)</f>
        <v>0</v>
      </c>
      <c r="L30" s="3" t="str">
        <f t="shared" si="1"/>
        <v>0</v>
      </c>
      <c r="M30" s="3" t="str">
        <f t="shared" si="3"/>
        <v>ไม่ผ่าน</v>
      </c>
    </row>
    <row r="31" spans="1:13" s="1" customFormat="1" ht="12.75" customHeight="1" x14ac:dyDescent="0.5">
      <c r="A31" s="32">
        <v>27</v>
      </c>
      <c r="B31" s="95">
        <v>14502</v>
      </c>
      <c r="C31" s="96" t="s">
        <v>266</v>
      </c>
      <c r="D31" s="40"/>
      <c r="E31" s="43"/>
      <c r="F31" s="16"/>
      <c r="G31" s="16"/>
      <c r="H31" s="16"/>
      <c r="I31" s="16"/>
      <c r="J31" s="16"/>
      <c r="K31" s="3">
        <f>SUM(F31,G31,H31,I31,J31)</f>
        <v>0</v>
      </c>
      <c r="L31" s="3" t="str">
        <f t="shared" si="1"/>
        <v>0</v>
      </c>
      <c r="M31" s="3" t="str">
        <f t="shared" si="3"/>
        <v>ไม่ผ่าน</v>
      </c>
    </row>
    <row r="32" spans="1:13" s="1" customFormat="1" ht="12.75" customHeight="1" x14ac:dyDescent="0.5">
      <c r="A32" s="32">
        <v>28</v>
      </c>
      <c r="B32" s="95">
        <v>14503</v>
      </c>
      <c r="C32" s="96" t="s">
        <v>267</v>
      </c>
      <c r="D32" s="74"/>
      <c r="E32" s="74"/>
      <c r="F32" s="16"/>
      <c r="G32" s="16"/>
      <c r="H32" s="16"/>
      <c r="I32" s="16"/>
      <c r="J32" s="16"/>
      <c r="K32" s="3">
        <f t="shared" ref="K32:K40" si="4">SUM(F32,G32,H32,I32,J32)</f>
        <v>0</v>
      </c>
      <c r="L32" s="3" t="str">
        <f>IF(K32&lt;=3,"0",IF(K32&lt;=7,"1",IF(K32&lt;=11,"2",IF(K32&gt;=12,"3"))))</f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1" customFormat="1" ht="12.75" customHeight="1" x14ac:dyDescent="0.5">
      <c r="A33" s="75">
        <v>29</v>
      </c>
      <c r="B33" s="95">
        <v>14504</v>
      </c>
      <c r="C33" s="96" t="s">
        <v>268</v>
      </c>
      <c r="D33" s="40"/>
      <c r="E33" s="41"/>
      <c r="F33" s="16"/>
      <c r="G33" s="16"/>
      <c r="H33" s="16"/>
      <c r="I33" s="16"/>
      <c r="J33" s="16"/>
      <c r="K33" s="3">
        <f t="shared" si="4"/>
        <v>0</v>
      </c>
      <c r="L33" s="3" t="str">
        <f t="shared" si="1"/>
        <v>0</v>
      </c>
      <c r="M33" s="3" t="str">
        <f t="shared" ref="M33:M40" si="5">IF(K33&lt;=3,"ไม่ผ่าน",IF(K33&lt;=7,"ผ่าน",IF(K33&lt;=11,"ดี",IF(K33&gt;=12,"ดีเยี่ยม"))))</f>
        <v>ไม่ผ่าน</v>
      </c>
    </row>
    <row r="34" spans="1:13" s="1" customFormat="1" ht="12.75" customHeight="1" x14ac:dyDescent="0.5">
      <c r="A34" s="32">
        <v>30</v>
      </c>
      <c r="B34" s="95">
        <v>14505</v>
      </c>
      <c r="C34" s="96" t="s">
        <v>269</v>
      </c>
      <c r="D34" s="40"/>
      <c r="E34" s="41"/>
      <c r="F34" s="4"/>
      <c r="G34" s="4"/>
      <c r="H34" s="4"/>
      <c r="I34" s="4"/>
      <c r="J34" s="4"/>
      <c r="K34" s="3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3" s="1" customFormat="1" ht="12.75" customHeight="1" x14ac:dyDescent="0.5">
      <c r="A35" s="48">
        <v>31</v>
      </c>
      <c r="B35" s="95">
        <v>14507</v>
      </c>
      <c r="C35" s="96" t="s">
        <v>270</v>
      </c>
      <c r="D35" s="65"/>
      <c r="E35" s="65"/>
      <c r="F35" s="4"/>
      <c r="G35" s="4"/>
      <c r="H35" s="4"/>
      <c r="I35" s="4"/>
      <c r="J35" s="4"/>
      <c r="K35" s="3">
        <f t="shared" si="4"/>
        <v>0</v>
      </c>
      <c r="L35" s="3" t="str">
        <f t="shared" si="1"/>
        <v>0</v>
      </c>
      <c r="M35" s="3" t="str">
        <f t="shared" si="5"/>
        <v>ไม่ผ่าน</v>
      </c>
    </row>
    <row r="36" spans="1:13" s="1" customFormat="1" ht="12.75" customHeight="1" x14ac:dyDescent="0.5">
      <c r="A36" s="32">
        <v>32</v>
      </c>
      <c r="B36" s="95">
        <v>14508</v>
      </c>
      <c r="C36" s="93" t="s">
        <v>271</v>
      </c>
      <c r="D36" s="40"/>
      <c r="E36" s="41"/>
      <c r="F36" s="16"/>
      <c r="G36" s="16"/>
      <c r="H36" s="16"/>
      <c r="I36" s="16"/>
      <c r="J36" s="16"/>
      <c r="K36" s="3">
        <f t="shared" si="4"/>
        <v>0</v>
      </c>
      <c r="L36" s="3" t="str">
        <f t="shared" si="1"/>
        <v>0</v>
      </c>
      <c r="M36" s="3" t="str">
        <f t="shared" si="5"/>
        <v>ไม่ผ่าน</v>
      </c>
    </row>
    <row r="37" spans="1:13" s="1" customFormat="1" ht="12.75" customHeight="1" x14ac:dyDescent="0.5">
      <c r="A37" s="32">
        <v>33</v>
      </c>
      <c r="B37" s="95">
        <v>14509</v>
      </c>
      <c r="C37" s="93" t="s">
        <v>272</v>
      </c>
      <c r="D37" s="33"/>
      <c r="E37" s="34"/>
      <c r="F37" s="16"/>
      <c r="G37" s="16"/>
      <c r="H37" s="16"/>
      <c r="I37" s="16"/>
      <c r="J37" s="16"/>
      <c r="K37" s="3">
        <f t="shared" si="4"/>
        <v>0</v>
      </c>
      <c r="L37" s="3" t="str">
        <f t="shared" si="1"/>
        <v>0</v>
      </c>
      <c r="M37" s="3" t="str">
        <f t="shared" si="5"/>
        <v>ไม่ผ่าน</v>
      </c>
    </row>
    <row r="38" spans="1:13" s="1" customFormat="1" ht="12.75" customHeight="1" x14ac:dyDescent="0.5">
      <c r="A38" s="32">
        <v>34</v>
      </c>
      <c r="B38" s="95">
        <v>14510</v>
      </c>
      <c r="C38" s="93" t="s">
        <v>273</v>
      </c>
      <c r="D38" s="35"/>
      <c r="E38" s="36"/>
      <c r="F38" s="16"/>
      <c r="G38" s="16"/>
      <c r="H38" s="16"/>
      <c r="I38" s="16"/>
      <c r="J38" s="16"/>
      <c r="K38" s="3">
        <f t="shared" si="4"/>
        <v>0</v>
      </c>
      <c r="L38" s="3" t="str">
        <f t="shared" si="1"/>
        <v>0</v>
      </c>
      <c r="M38" s="3" t="str">
        <f t="shared" si="5"/>
        <v>ไม่ผ่าน</v>
      </c>
    </row>
    <row r="39" spans="1:13" s="1" customFormat="1" ht="12.75" customHeight="1" x14ac:dyDescent="0.5">
      <c r="A39" s="32">
        <v>35</v>
      </c>
      <c r="B39" s="95">
        <v>14511</v>
      </c>
      <c r="C39" s="93" t="s">
        <v>274</v>
      </c>
      <c r="D39" s="35"/>
      <c r="E39" s="36"/>
      <c r="F39" s="16"/>
      <c r="G39" s="16"/>
      <c r="H39" s="16"/>
      <c r="I39" s="16"/>
      <c r="J39" s="16"/>
      <c r="K39" s="3">
        <f t="shared" si="4"/>
        <v>0</v>
      </c>
      <c r="L39" s="3" t="str">
        <f t="shared" si="1"/>
        <v>0</v>
      </c>
      <c r="M39" s="3" t="str">
        <f t="shared" si="5"/>
        <v>ไม่ผ่าน</v>
      </c>
    </row>
    <row r="40" spans="1:13" s="1" customFormat="1" ht="12.75" customHeight="1" x14ac:dyDescent="0.5">
      <c r="A40" s="32">
        <v>36</v>
      </c>
      <c r="B40" s="95">
        <v>14512</v>
      </c>
      <c r="C40" s="93" t="s">
        <v>275</v>
      </c>
      <c r="D40" s="35"/>
      <c r="E40" s="36"/>
      <c r="F40" s="16"/>
      <c r="G40" s="16"/>
      <c r="H40" s="16"/>
      <c r="I40" s="16"/>
      <c r="J40" s="16"/>
      <c r="K40" s="3">
        <f t="shared" si="4"/>
        <v>0</v>
      </c>
      <c r="L40" s="3" t="str">
        <f t="shared" si="1"/>
        <v>0</v>
      </c>
      <c r="M40" s="3" t="str">
        <f t="shared" si="5"/>
        <v>ไม่ผ่าน</v>
      </c>
    </row>
    <row r="41" spans="1:13" s="1" customFormat="1" ht="12.75" customHeight="1" x14ac:dyDescent="0.5">
      <c r="A41" s="48">
        <v>37</v>
      </c>
      <c r="B41" s="95">
        <v>14513</v>
      </c>
      <c r="C41" s="93" t="s">
        <v>276</v>
      </c>
      <c r="D41" s="67"/>
      <c r="E41" s="87"/>
      <c r="F41" s="27"/>
      <c r="G41" s="27"/>
      <c r="H41" s="27"/>
      <c r="I41" s="27"/>
      <c r="J41" s="27"/>
      <c r="K41" s="3">
        <f>SUM(F41,G41,H41,I41,J41)</f>
        <v>0</v>
      </c>
      <c r="L41" s="3" t="str">
        <f>IF(K41&lt;=3,"0",IF(K41&lt;=7,"1",IF(K41&lt;=11,"2",IF(K41&gt;=12,"3"))))</f>
        <v>0</v>
      </c>
      <c r="M41" s="3" t="str">
        <f>IF(K41&lt;=3,"ไม่ผ่าน",IF(K41&lt;=7,"ผ่าน",IF(K41&lt;=11,"ดี",IF(K41&gt;=12,"ดีเยี่ยม"))))</f>
        <v>ไม่ผ่าน</v>
      </c>
    </row>
    <row r="42" spans="1:13" s="1" customFormat="1" ht="12.75" customHeight="1" x14ac:dyDescent="0.5">
      <c r="A42" s="32">
        <v>38</v>
      </c>
      <c r="B42" s="95">
        <v>14514</v>
      </c>
      <c r="C42" s="93" t="s">
        <v>277</v>
      </c>
      <c r="D42" s="35"/>
      <c r="E42" s="36"/>
      <c r="F42" s="16"/>
      <c r="G42" s="16"/>
      <c r="H42" s="16"/>
      <c r="I42" s="16"/>
      <c r="J42" s="16"/>
      <c r="K42" s="3">
        <f>SUM(F42,G42,H42,I42,J42)</f>
        <v>0</v>
      </c>
      <c r="L42" s="3" t="str">
        <f>IF(K42&lt;=3,"0",IF(K42&lt;=7,"1",IF(K42&lt;=11,"2",IF(K42&gt;=12,"3"))))</f>
        <v>0</v>
      </c>
      <c r="M42" s="3" t="str">
        <f>IF(K42&lt;=3,"ไม่ผ่าน",IF(K42&lt;=7,"ผ่าน",IF(K42&lt;=11,"ดี",IF(K42&gt;=12,"ดีเยี่ยม"))))</f>
        <v>ไม่ผ่าน</v>
      </c>
    </row>
    <row r="43" spans="1:13" s="1" customFormat="1" ht="12.75" customHeight="1" x14ac:dyDescent="0.5">
      <c r="A43" s="32">
        <v>39</v>
      </c>
      <c r="B43" s="95">
        <v>14516</v>
      </c>
      <c r="C43" s="93" t="s">
        <v>278</v>
      </c>
      <c r="D43" s="35"/>
      <c r="E43" s="36"/>
      <c r="F43" s="16"/>
      <c r="G43" s="16"/>
      <c r="H43" s="16"/>
      <c r="I43" s="16"/>
      <c r="J43" s="16"/>
      <c r="K43" s="3">
        <f>SUM(F43,G43,H43,I43,J43)</f>
        <v>0</v>
      </c>
      <c r="L43" s="3" t="str">
        <f>IF(K43&lt;=3,"0",IF(K43&lt;=7,"1",IF(K43&lt;=11,"2",IF(K43&gt;=12,"3"))))</f>
        <v>0</v>
      </c>
      <c r="M43" s="3" t="str">
        <f>IF(K43&lt;=3,"ไม่ผ่าน",IF(K43&lt;=7,"ผ่าน",IF(K43&lt;=11,"ดี",IF(K43&gt;=12,"ดีเยี่ยม"))))</f>
        <v>ไม่ผ่าน</v>
      </c>
    </row>
    <row r="44" spans="1:13" s="1" customFormat="1" ht="12.75" customHeight="1" x14ac:dyDescent="0.5">
      <c r="A44" s="32">
        <v>40</v>
      </c>
      <c r="B44" s="95">
        <v>14519</v>
      </c>
      <c r="C44" s="93" t="s">
        <v>279</v>
      </c>
      <c r="D44" s="35"/>
      <c r="E44" s="36"/>
      <c r="F44" s="16"/>
      <c r="G44" s="16"/>
      <c r="H44" s="16"/>
      <c r="I44" s="16"/>
      <c r="J44" s="16"/>
      <c r="K44" s="3">
        <f>SUM(F44,G44,H44,I44,J44)</f>
        <v>0</v>
      </c>
      <c r="L44" s="3" t="str">
        <f>IF(K44&lt;=3,"0",IF(K44&lt;=7,"1",IF(K44&lt;=11,"2",IF(K44&gt;=12,"3"))))</f>
        <v>0</v>
      </c>
      <c r="M44" s="3" t="str">
        <f>IF(K44&lt;=3,"ไม่ผ่าน",IF(K44&lt;=7,"ผ่าน",IF(K44&lt;=11,"ดี",IF(K44&gt;=12,"ดีเยี่ยม"))))</f>
        <v>ไม่ผ่าน</v>
      </c>
    </row>
    <row r="45" spans="1:13" s="1" customFormat="1" ht="12.75" customHeight="1" x14ac:dyDescent="0.5">
      <c r="A45" s="32">
        <v>41</v>
      </c>
      <c r="B45" s="50">
        <v>14869</v>
      </c>
      <c r="C45" s="50" t="s">
        <v>280</v>
      </c>
      <c r="D45" s="35"/>
      <c r="E45" s="36"/>
      <c r="F45" s="16"/>
      <c r="G45" s="16"/>
      <c r="H45" s="16"/>
      <c r="I45" s="16"/>
      <c r="J45" s="16"/>
      <c r="K45" s="3">
        <f>SUM(F45,G45,H45,I45,J45)</f>
        <v>0</v>
      </c>
      <c r="L45" s="3" t="str">
        <f>IF(K45&lt;=3,"0",IF(K45&lt;=7,"1",IF(K45&lt;=11,"2",IF(K45&gt;=12,"3"))))</f>
        <v>0</v>
      </c>
      <c r="M45" s="3" t="str">
        <f>IF(K45&lt;=3,"ไม่ผ่าน",IF(K45&lt;=7,"ผ่าน",IF(K45&lt;=11,"ดี",IF(K45&gt;=12,"ดีเยี่ยม"))))</f>
        <v>ไม่ผ่าน</v>
      </c>
    </row>
    <row r="46" spans="1:13" s="1" customFormat="1" ht="12.75" customHeight="1" x14ac:dyDescent="0.5">
      <c r="A46" s="120"/>
      <c r="B46" s="106"/>
      <c r="C46" s="106"/>
      <c r="D46" s="65"/>
      <c r="E46" s="65"/>
      <c r="F46" s="26"/>
      <c r="G46" s="26"/>
      <c r="H46" s="26"/>
      <c r="I46" s="26"/>
      <c r="J46" s="26"/>
      <c r="K46" s="14"/>
      <c r="L46" s="14"/>
      <c r="M46" s="14"/>
    </row>
    <row r="47" spans="1:13" s="1" customFormat="1" ht="12.75" customHeight="1" x14ac:dyDescent="0.5">
      <c r="C47" s="1" t="s">
        <v>2</v>
      </c>
      <c r="F47" s="127">
        <f>COUNTIF(L5:L45,3)</f>
        <v>0</v>
      </c>
      <c r="G47" s="127">
        <f>COUNTIF(L5:L45,2)</f>
        <v>0</v>
      </c>
      <c r="H47" s="127">
        <f>COUNTIF(L5:L45,1)</f>
        <v>0</v>
      </c>
      <c r="I47" s="127">
        <f>COUNTIF(L5:L45,0)</f>
        <v>41</v>
      </c>
      <c r="J47" s="5"/>
    </row>
    <row r="48" spans="1:13" s="1" customFormat="1" ht="12.75" customHeight="1" x14ac:dyDescent="0.5">
      <c r="C48" s="1" t="s">
        <v>13</v>
      </c>
      <c r="F48" s="5"/>
      <c r="G48" s="80">
        <f>(F47*100)/41</f>
        <v>0</v>
      </c>
      <c r="H48" s="5"/>
      <c r="I48" s="5"/>
      <c r="J48" s="5"/>
      <c r="K48" s="5" t="s">
        <v>18</v>
      </c>
      <c r="M48" s="80">
        <f>(H47*100)/41</f>
        <v>0</v>
      </c>
    </row>
    <row r="49" spans="3:13" s="1" customFormat="1" ht="12.75" customHeight="1" x14ac:dyDescent="0.5">
      <c r="C49" s="1" t="s">
        <v>14</v>
      </c>
      <c r="F49" s="5"/>
      <c r="G49" s="80">
        <f>(G47*100)/41</f>
        <v>0</v>
      </c>
      <c r="H49" s="5"/>
      <c r="I49" s="5"/>
      <c r="J49" s="5"/>
      <c r="K49" s="5" t="s">
        <v>19</v>
      </c>
      <c r="M49" s="80">
        <f>(I47*100)/41</f>
        <v>100</v>
      </c>
    </row>
    <row r="50" spans="3:13" s="1" customFormat="1" ht="12.75" customHeight="1" x14ac:dyDescent="0.5">
      <c r="C50" s="1" t="s">
        <v>15</v>
      </c>
      <c r="F50" s="5"/>
      <c r="G50" s="5"/>
      <c r="H50" s="5"/>
      <c r="I50" s="1" t="s">
        <v>20</v>
      </c>
      <c r="J50" s="5"/>
    </row>
    <row r="51" spans="3:13" s="1" customFormat="1" ht="12.75" customHeight="1" x14ac:dyDescent="0.5">
      <c r="C51" s="1" t="s">
        <v>16</v>
      </c>
      <c r="F51" s="5"/>
      <c r="G51" s="5"/>
      <c r="H51" s="5"/>
      <c r="I51" s="1" t="s">
        <v>23</v>
      </c>
      <c r="J51" s="5"/>
    </row>
    <row r="52" spans="3:13" s="1" customFormat="1" ht="12.75" customHeight="1" x14ac:dyDescent="0.5">
      <c r="C52" s="1" t="s">
        <v>17</v>
      </c>
      <c r="F52" s="5"/>
      <c r="G52" s="5"/>
      <c r="H52" s="5"/>
      <c r="I52" s="1" t="s">
        <v>21</v>
      </c>
      <c r="J52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2" sqref="A2:M2"/>
    </sheetView>
  </sheetViews>
  <sheetFormatPr defaultRowHeight="13.8" x14ac:dyDescent="0.25"/>
  <cols>
    <col min="1" max="1" width="4.19921875" customWidth="1"/>
    <col min="2" max="2" width="6.8984375" customWidth="1"/>
    <col min="3" max="3" width="7" customWidth="1"/>
    <col min="4" max="4" width="10.19921875" customWidth="1"/>
    <col min="5" max="5" width="6.19921875" customWidth="1"/>
    <col min="6" max="10" width="3" customWidth="1"/>
    <col min="11" max="12" width="7" customWidth="1"/>
    <col min="13" max="13" width="7.69921875" customWidth="1"/>
  </cols>
  <sheetData>
    <row r="1" spans="1:13" s="1" customFormat="1" ht="21" x14ac:dyDescent="0.6">
      <c r="A1" s="2"/>
      <c r="B1" s="2"/>
      <c r="C1" s="2"/>
      <c r="D1" s="2"/>
      <c r="E1" s="136" t="s">
        <v>2</v>
      </c>
      <c r="F1" s="136"/>
      <c r="G1" s="136"/>
      <c r="H1" s="136"/>
      <c r="I1" s="136"/>
      <c r="J1" s="136"/>
      <c r="K1" s="136"/>
      <c r="L1" s="136"/>
      <c r="M1" s="136"/>
    </row>
    <row r="2" spans="1:13" s="1" customFormat="1" ht="29.25" customHeight="1" x14ac:dyDescent="0.6">
      <c r="A2" s="141" t="s">
        <v>32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1" customFormat="1" ht="21" customHeight="1" x14ac:dyDescent="0.5">
      <c r="A3" s="139" t="s">
        <v>3</v>
      </c>
      <c r="B3" s="145" t="s">
        <v>4</v>
      </c>
      <c r="C3" s="130" t="s">
        <v>5</v>
      </c>
      <c r="D3" s="131"/>
      <c r="E3" s="132"/>
      <c r="F3" s="140" t="s">
        <v>1</v>
      </c>
      <c r="G3" s="140"/>
      <c r="H3" s="140"/>
      <c r="I3" s="140"/>
      <c r="J3" s="140"/>
      <c r="K3" s="137" t="s">
        <v>0</v>
      </c>
      <c r="L3" s="142" t="s">
        <v>11</v>
      </c>
      <c r="M3" s="142" t="s">
        <v>12</v>
      </c>
    </row>
    <row r="4" spans="1:13" s="1" customFormat="1" ht="58.5" customHeight="1" x14ac:dyDescent="0.5">
      <c r="A4" s="139"/>
      <c r="B4" s="146"/>
      <c r="C4" s="133"/>
      <c r="D4" s="134"/>
      <c r="E4" s="135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38"/>
      <c r="L4" s="143"/>
      <c r="M4" s="144"/>
    </row>
    <row r="5" spans="1:13" s="1" customFormat="1" ht="11.25" customHeight="1" x14ac:dyDescent="0.5">
      <c r="A5" s="32">
        <v>1</v>
      </c>
      <c r="B5" s="95">
        <v>14523</v>
      </c>
      <c r="C5" s="93" t="s">
        <v>281</v>
      </c>
      <c r="D5" s="38"/>
      <c r="E5" s="39"/>
      <c r="F5" s="4"/>
      <c r="G5" s="4"/>
      <c r="H5" s="4"/>
      <c r="I5" s="4"/>
      <c r="J5" s="4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1.25" customHeight="1" x14ac:dyDescent="0.5">
      <c r="A6" s="32">
        <v>2</v>
      </c>
      <c r="B6" s="95">
        <v>14524</v>
      </c>
      <c r="C6" s="93" t="s">
        <v>282</v>
      </c>
      <c r="D6" s="40"/>
      <c r="E6" s="41"/>
      <c r="F6" s="16"/>
      <c r="G6" s="16"/>
      <c r="H6" s="16"/>
      <c r="I6" s="16"/>
      <c r="J6" s="16"/>
      <c r="K6" s="3">
        <f t="shared" si="0"/>
        <v>0</v>
      </c>
      <c r="L6" s="3" t="str">
        <f t="shared" ref="L6:L43" si="1">IF(K6&lt;=3,"0",IF(K6&lt;=7,"1",IF(K6&lt;=11,"2",IF(K6&gt;=12,"3"))))</f>
        <v>0</v>
      </c>
      <c r="M6" s="3" t="str">
        <f t="shared" ref="M6:M16" si="2">IF(K6&lt;=3,"ไม่ผ่าน",IF(K6&lt;=7,"ผ่าน",IF(K6&lt;=11,"ดี",IF(K6&gt;=12,"ดีเยี่ยม"))))</f>
        <v>ไม่ผ่าน</v>
      </c>
    </row>
    <row r="7" spans="1:13" s="1" customFormat="1" ht="11.25" customHeight="1" x14ac:dyDescent="0.5">
      <c r="A7" s="32">
        <v>3</v>
      </c>
      <c r="B7" s="95">
        <v>14525</v>
      </c>
      <c r="C7" s="93" t="s">
        <v>283</v>
      </c>
      <c r="D7" s="33"/>
      <c r="E7" s="34"/>
      <c r="F7" s="16"/>
      <c r="G7" s="16"/>
      <c r="H7" s="16"/>
      <c r="I7" s="16"/>
      <c r="J7" s="16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1.25" customHeight="1" x14ac:dyDescent="0.5">
      <c r="A8" s="32">
        <v>4</v>
      </c>
      <c r="B8" s="95">
        <v>14526</v>
      </c>
      <c r="C8" s="93" t="s">
        <v>284</v>
      </c>
      <c r="D8" s="35"/>
      <c r="E8" s="36"/>
      <c r="F8" s="16"/>
      <c r="G8" s="16"/>
      <c r="H8" s="16"/>
      <c r="I8" s="16"/>
      <c r="J8" s="16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1.25" customHeight="1" x14ac:dyDescent="0.5">
      <c r="A9" s="32">
        <v>5</v>
      </c>
      <c r="B9" s="95">
        <v>14527</v>
      </c>
      <c r="C9" s="93" t="s">
        <v>285</v>
      </c>
      <c r="D9" s="35"/>
      <c r="E9" s="36"/>
      <c r="F9" s="16"/>
      <c r="G9" s="16"/>
      <c r="H9" s="16"/>
      <c r="I9" s="16"/>
      <c r="J9" s="16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1.25" customHeight="1" x14ac:dyDescent="0.5">
      <c r="A10" s="32">
        <v>6</v>
      </c>
      <c r="B10" s="95">
        <v>14528</v>
      </c>
      <c r="C10" s="93" t="s">
        <v>286</v>
      </c>
      <c r="D10" s="35"/>
      <c r="E10" s="36"/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1.25" customHeight="1" x14ac:dyDescent="0.5">
      <c r="A11" s="48">
        <v>7</v>
      </c>
      <c r="B11" s="95">
        <v>14529</v>
      </c>
      <c r="C11" s="93" t="s">
        <v>287</v>
      </c>
      <c r="D11" s="35"/>
      <c r="E11" s="36"/>
      <c r="F11" s="16"/>
      <c r="G11" s="16"/>
      <c r="H11" s="16"/>
      <c r="I11" s="16"/>
      <c r="J11" s="16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1.25" customHeight="1" x14ac:dyDescent="0.5">
      <c r="A12" s="32">
        <v>8</v>
      </c>
      <c r="B12" s="95">
        <v>14530</v>
      </c>
      <c r="C12" s="93" t="s">
        <v>288</v>
      </c>
      <c r="D12" s="35"/>
      <c r="E12" s="36"/>
      <c r="F12" s="16"/>
      <c r="G12" s="16"/>
      <c r="H12" s="16"/>
      <c r="I12" s="16"/>
      <c r="J12" s="16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1.25" customHeight="1" x14ac:dyDescent="0.5">
      <c r="A13" s="37">
        <v>9</v>
      </c>
      <c r="B13" s="95">
        <v>14531</v>
      </c>
      <c r="C13" s="93" t="s">
        <v>289</v>
      </c>
      <c r="D13" s="35"/>
      <c r="E13" s="36"/>
      <c r="F13" s="16"/>
      <c r="G13" s="16"/>
      <c r="H13" s="16"/>
      <c r="I13" s="16"/>
      <c r="J13" s="16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1.25" customHeight="1" x14ac:dyDescent="0.5">
      <c r="A14" s="32">
        <v>10</v>
      </c>
      <c r="B14" s="95">
        <v>14532</v>
      </c>
      <c r="C14" s="93" t="s">
        <v>290</v>
      </c>
      <c r="D14" s="40"/>
      <c r="E14" s="41"/>
      <c r="F14" s="16"/>
      <c r="G14" s="16"/>
      <c r="H14" s="16"/>
      <c r="I14" s="16"/>
      <c r="J14" s="16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1.25" customHeight="1" x14ac:dyDescent="0.5">
      <c r="A15" s="32">
        <v>11</v>
      </c>
      <c r="B15" s="95">
        <v>14533</v>
      </c>
      <c r="C15" s="93" t="s">
        <v>291</v>
      </c>
      <c r="D15" s="40"/>
      <c r="E15" s="41"/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1.25" customHeight="1" x14ac:dyDescent="0.5">
      <c r="A16" s="32">
        <v>12</v>
      </c>
      <c r="B16" s="59">
        <v>14762</v>
      </c>
      <c r="C16" s="93" t="s">
        <v>292</v>
      </c>
      <c r="D16" s="40"/>
      <c r="E16" s="41"/>
      <c r="F16" s="16"/>
      <c r="G16" s="16"/>
      <c r="H16" s="16"/>
      <c r="I16" s="16"/>
      <c r="J16" s="16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1.25" customHeight="1" x14ac:dyDescent="0.5">
      <c r="A17" s="32">
        <v>13</v>
      </c>
      <c r="B17" s="95">
        <v>14534</v>
      </c>
      <c r="C17" s="93" t="s">
        <v>293</v>
      </c>
      <c r="D17" s="40"/>
      <c r="E17" s="41"/>
      <c r="F17" s="16"/>
      <c r="G17" s="16"/>
      <c r="H17" s="16"/>
      <c r="I17" s="16"/>
      <c r="J17" s="16"/>
      <c r="K17" s="3">
        <f t="shared" si="0"/>
        <v>0</v>
      </c>
      <c r="L17" s="3" t="str">
        <f t="shared" si="1"/>
        <v>0</v>
      </c>
      <c r="M17" s="3" t="str">
        <f t="shared" ref="M17:M30" si="3">IF(K17&lt;=3,"ไม่ผ่าน",IF(K17&lt;=7,"ผ่าน",IF(K17&lt;=11,"ดี",IF(K17&gt;=12,"ดีเยี่ยม"))))</f>
        <v>ไม่ผ่าน</v>
      </c>
    </row>
    <row r="18" spans="1:13" s="1" customFormat="1" ht="11.25" customHeight="1" x14ac:dyDescent="0.5">
      <c r="A18" s="32">
        <v>14</v>
      </c>
      <c r="B18" s="95">
        <v>14535</v>
      </c>
      <c r="C18" s="93" t="s">
        <v>294</v>
      </c>
      <c r="D18" s="40"/>
      <c r="E18" s="41"/>
      <c r="F18" s="16"/>
      <c r="G18" s="16"/>
      <c r="H18" s="16"/>
      <c r="I18" s="16"/>
      <c r="J18" s="16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1.25" customHeight="1" x14ac:dyDescent="0.5">
      <c r="A19" s="32">
        <v>15</v>
      </c>
      <c r="B19" s="95">
        <v>14536</v>
      </c>
      <c r="C19" s="93" t="s">
        <v>295</v>
      </c>
      <c r="D19" s="40"/>
      <c r="E19" s="41"/>
      <c r="F19" s="16"/>
      <c r="G19" s="16"/>
      <c r="H19" s="16"/>
      <c r="I19" s="16"/>
      <c r="J19" s="16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1.25" customHeight="1" x14ac:dyDescent="0.5">
      <c r="A20" s="32">
        <v>16</v>
      </c>
      <c r="B20" s="95">
        <v>14537</v>
      </c>
      <c r="C20" s="93" t="s">
        <v>296</v>
      </c>
      <c r="D20" s="40"/>
      <c r="E20" s="41"/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1.25" customHeight="1" x14ac:dyDescent="0.5">
      <c r="A21" s="32">
        <v>17</v>
      </c>
      <c r="B21" s="95">
        <v>14538</v>
      </c>
      <c r="C21" s="93" t="s">
        <v>297</v>
      </c>
      <c r="D21" s="40"/>
      <c r="E21" s="41"/>
      <c r="F21" s="16"/>
      <c r="G21" s="16"/>
      <c r="H21" s="16"/>
      <c r="I21" s="16"/>
      <c r="J21" s="16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1.25" customHeight="1" x14ac:dyDescent="0.5">
      <c r="A22" s="32">
        <v>18</v>
      </c>
      <c r="B22" s="95">
        <v>14539</v>
      </c>
      <c r="C22" s="93" t="s">
        <v>298</v>
      </c>
      <c r="D22" s="40"/>
      <c r="E22" s="41"/>
      <c r="F22" s="16"/>
      <c r="G22" s="16"/>
      <c r="H22" s="16"/>
      <c r="I22" s="16"/>
      <c r="J22" s="16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1.25" customHeight="1" x14ac:dyDescent="0.5">
      <c r="A23" s="32">
        <v>19</v>
      </c>
      <c r="B23" s="95">
        <v>14541</v>
      </c>
      <c r="C23" s="50" t="s">
        <v>299</v>
      </c>
      <c r="D23" s="40"/>
      <c r="E23" s="41"/>
      <c r="F23" s="16"/>
      <c r="G23" s="16"/>
      <c r="H23" s="16"/>
      <c r="I23" s="16"/>
      <c r="J23" s="16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1.25" customHeight="1" x14ac:dyDescent="0.5">
      <c r="A24" s="32">
        <v>20</v>
      </c>
      <c r="B24" s="95">
        <v>14542</v>
      </c>
      <c r="C24" s="93" t="s">
        <v>300</v>
      </c>
      <c r="D24" s="40"/>
      <c r="E24" s="41"/>
      <c r="F24" s="16"/>
      <c r="G24" s="16"/>
      <c r="H24" s="16"/>
      <c r="I24" s="16"/>
      <c r="J24" s="16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1.25" customHeight="1" x14ac:dyDescent="0.5">
      <c r="A25" s="32">
        <v>21</v>
      </c>
      <c r="B25" s="95">
        <v>14543</v>
      </c>
      <c r="C25" s="93" t="s">
        <v>301</v>
      </c>
      <c r="D25" s="40"/>
      <c r="E25" s="41"/>
      <c r="F25" s="4"/>
      <c r="G25" s="4"/>
      <c r="H25" s="4"/>
      <c r="I25" s="4"/>
      <c r="J25" s="4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1.25" customHeight="1" x14ac:dyDescent="0.5">
      <c r="A26" s="32">
        <v>22</v>
      </c>
      <c r="B26" s="95">
        <v>14546</v>
      </c>
      <c r="C26" s="93" t="s">
        <v>302</v>
      </c>
      <c r="D26" s="76"/>
      <c r="E26" s="77"/>
      <c r="F26" s="16"/>
      <c r="G26" s="16"/>
      <c r="H26" s="16"/>
      <c r="I26" s="16"/>
      <c r="J26" s="16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1.25" customHeight="1" x14ac:dyDescent="0.5">
      <c r="A27" s="32">
        <v>23</v>
      </c>
      <c r="B27" s="95">
        <v>14547</v>
      </c>
      <c r="C27" s="93" t="s">
        <v>303</v>
      </c>
      <c r="D27" s="40"/>
      <c r="E27" s="41"/>
      <c r="F27" s="16"/>
      <c r="G27" s="16"/>
      <c r="H27" s="16"/>
      <c r="I27" s="16"/>
      <c r="J27" s="16"/>
      <c r="K27" s="3">
        <f t="shared" ref="K27:K38" si="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1.25" customHeight="1" x14ac:dyDescent="0.5">
      <c r="A28" s="32">
        <v>24</v>
      </c>
      <c r="B28" s="95">
        <v>14548</v>
      </c>
      <c r="C28" s="93" t="s">
        <v>304</v>
      </c>
      <c r="D28" s="40"/>
      <c r="E28" s="41"/>
      <c r="F28" s="16"/>
      <c r="G28" s="16"/>
      <c r="H28" s="16"/>
      <c r="I28" s="16"/>
      <c r="J28" s="16"/>
      <c r="K28" s="3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1.25" customHeight="1" x14ac:dyDescent="0.5">
      <c r="A29" s="48">
        <v>25</v>
      </c>
      <c r="B29" s="95">
        <v>14549</v>
      </c>
      <c r="C29" s="93" t="s">
        <v>305</v>
      </c>
      <c r="D29" s="40"/>
      <c r="E29" s="41"/>
      <c r="F29" s="16"/>
      <c r="G29" s="16"/>
      <c r="H29" s="16"/>
      <c r="I29" s="16"/>
      <c r="J29" s="16"/>
      <c r="K29" s="3">
        <f t="shared" si="4"/>
        <v>0</v>
      </c>
      <c r="L29" s="3" t="str">
        <f t="shared" si="1"/>
        <v>0</v>
      </c>
      <c r="M29" s="3" t="str">
        <f t="shared" si="3"/>
        <v>ไม่ผ่าน</v>
      </c>
    </row>
    <row r="30" spans="1:13" s="1" customFormat="1" ht="11.25" customHeight="1" x14ac:dyDescent="0.5">
      <c r="A30" s="32">
        <v>26</v>
      </c>
      <c r="B30" s="95">
        <v>14550</v>
      </c>
      <c r="C30" s="93" t="s">
        <v>306</v>
      </c>
      <c r="D30" s="40"/>
      <c r="E30" s="41"/>
      <c r="F30" s="4"/>
      <c r="G30" s="4"/>
      <c r="H30" s="4"/>
      <c r="I30" s="4"/>
      <c r="J30" s="4"/>
      <c r="K30" s="3">
        <f t="shared" si="4"/>
        <v>0</v>
      </c>
      <c r="L30" s="3" t="str">
        <f t="shared" si="1"/>
        <v>0</v>
      </c>
      <c r="M30" s="3" t="str">
        <f t="shared" si="3"/>
        <v>ไม่ผ่าน</v>
      </c>
    </row>
    <row r="31" spans="1:13" s="1" customFormat="1" ht="11.25" customHeight="1" x14ac:dyDescent="0.5">
      <c r="A31" s="32">
        <v>27</v>
      </c>
      <c r="B31" s="95">
        <v>14551</v>
      </c>
      <c r="C31" s="93" t="s">
        <v>307</v>
      </c>
      <c r="D31" s="40"/>
      <c r="E31" s="41"/>
      <c r="F31" s="16"/>
      <c r="G31" s="16"/>
      <c r="H31" s="16"/>
      <c r="I31" s="16"/>
      <c r="J31" s="16"/>
      <c r="K31" s="3">
        <f t="shared" si="4"/>
        <v>0</v>
      </c>
      <c r="L31" s="3" t="str">
        <f>IF(K31&lt;=3,"0",IF(K31&lt;=7,"1",IF(K31&lt;=11,"2",IF(K31&gt;=12,"3"))))</f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" customFormat="1" ht="11.25" customHeight="1" x14ac:dyDescent="0.6">
      <c r="A32" s="31">
        <v>28</v>
      </c>
      <c r="B32" s="95">
        <v>14553</v>
      </c>
      <c r="C32" s="96" t="s">
        <v>308</v>
      </c>
      <c r="D32" s="35"/>
      <c r="E32" s="36"/>
      <c r="F32" s="16"/>
      <c r="G32" s="16"/>
      <c r="H32" s="16"/>
      <c r="I32" s="16"/>
      <c r="J32" s="16"/>
      <c r="K32" s="3">
        <f t="shared" si="4"/>
        <v>0</v>
      </c>
      <c r="L32" s="3" t="str">
        <f t="shared" si="1"/>
        <v>0</v>
      </c>
      <c r="M32" s="3" t="str">
        <f t="shared" ref="M32:M43" si="5">IF(K32&lt;=3,"ไม่ผ่าน",IF(K32&lt;=7,"ผ่าน",IF(K32&lt;=11,"ดี",IF(K32&gt;=12,"ดีเยี่ยม"))))</f>
        <v>ไม่ผ่าน</v>
      </c>
    </row>
    <row r="33" spans="1:13" s="1" customFormat="1" ht="11.25" customHeight="1" x14ac:dyDescent="0.6">
      <c r="A33" s="31">
        <v>29</v>
      </c>
      <c r="B33" s="95">
        <v>14554</v>
      </c>
      <c r="C33" s="96" t="s">
        <v>309</v>
      </c>
      <c r="D33" s="35"/>
      <c r="E33" s="36"/>
      <c r="F33" s="16"/>
      <c r="G33" s="16"/>
      <c r="H33" s="16"/>
      <c r="I33" s="16"/>
      <c r="J33" s="16"/>
      <c r="K33" s="3">
        <f t="shared" si="4"/>
        <v>0</v>
      </c>
      <c r="L33" s="3" t="str">
        <f t="shared" si="1"/>
        <v>0</v>
      </c>
      <c r="M33" s="3" t="str">
        <f t="shared" si="5"/>
        <v>ไม่ผ่าน</v>
      </c>
    </row>
    <row r="34" spans="1:13" s="1" customFormat="1" ht="11.25" customHeight="1" x14ac:dyDescent="0.6">
      <c r="A34" s="31">
        <v>30</v>
      </c>
      <c r="B34" s="95">
        <v>14555</v>
      </c>
      <c r="C34" s="96" t="s">
        <v>310</v>
      </c>
      <c r="D34" s="40"/>
      <c r="E34" s="41"/>
      <c r="F34" s="16"/>
      <c r="G34" s="16"/>
      <c r="H34" s="16"/>
      <c r="I34" s="16"/>
      <c r="J34" s="16"/>
      <c r="K34" s="3">
        <f t="shared" si="4"/>
        <v>0</v>
      </c>
      <c r="L34" s="3" t="str">
        <f t="shared" si="1"/>
        <v>0</v>
      </c>
      <c r="M34" s="3" t="str">
        <f t="shared" si="5"/>
        <v>ไม่ผ่าน</v>
      </c>
    </row>
    <row r="35" spans="1:13" s="1" customFormat="1" ht="11.25" customHeight="1" x14ac:dyDescent="0.6">
      <c r="A35" s="31">
        <v>31</v>
      </c>
      <c r="B35" s="95">
        <v>14556</v>
      </c>
      <c r="C35" s="121" t="s">
        <v>311</v>
      </c>
      <c r="D35" s="40"/>
      <c r="E35" s="41"/>
      <c r="F35" s="4"/>
      <c r="G35" s="4"/>
      <c r="H35" s="4"/>
      <c r="I35" s="4"/>
      <c r="J35" s="4"/>
      <c r="K35" s="3">
        <f t="shared" si="4"/>
        <v>0</v>
      </c>
      <c r="L35" s="3" t="str">
        <f t="shared" si="1"/>
        <v>0</v>
      </c>
      <c r="M35" s="3" t="str">
        <f t="shared" si="5"/>
        <v>ไม่ผ่าน</v>
      </c>
    </row>
    <row r="36" spans="1:13" s="1" customFormat="1" ht="11.25" customHeight="1" x14ac:dyDescent="0.6">
      <c r="A36" s="31">
        <v>32</v>
      </c>
      <c r="B36" s="95">
        <v>14557</v>
      </c>
      <c r="C36" s="96" t="s">
        <v>312</v>
      </c>
      <c r="D36" s="40"/>
      <c r="E36" s="41"/>
      <c r="F36" s="16"/>
      <c r="G36" s="16"/>
      <c r="H36" s="16"/>
      <c r="I36" s="16"/>
      <c r="J36" s="16"/>
      <c r="K36" s="3">
        <f t="shared" si="4"/>
        <v>0</v>
      </c>
      <c r="L36" s="3" t="str">
        <f t="shared" si="1"/>
        <v>0</v>
      </c>
      <c r="M36" s="3" t="str">
        <f t="shared" si="5"/>
        <v>ไม่ผ่าน</v>
      </c>
    </row>
    <row r="37" spans="1:13" s="1" customFormat="1" ht="11.25" customHeight="1" x14ac:dyDescent="0.6">
      <c r="A37" s="31">
        <v>33</v>
      </c>
      <c r="B37" s="95">
        <v>14558</v>
      </c>
      <c r="C37" s="96" t="s">
        <v>313</v>
      </c>
      <c r="D37" s="40"/>
      <c r="E37" s="41"/>
      <c r="F37" s="16"/>
      <c r="G37" s="16"/>
      <c r="H37" s="16"/>
      <c r="I37" s="16"/>
      <c r="J37" s="16"/>
      <c r="K37" s="3">
        <f t="shared" si="4"/>
        <v>0</v>
      </c>
      <c r="L37" s="3" t="str">
        <f t="shared" si="1"/>
        <v>0</v>
      </c>
      <c r="M37" s="3" t="str">
        <f t="shared" si="5"/>
        <v>ไม่ผ่าน</v>
      </c>
    </row>
    <row r="38" spans="1:13" s="1" customFormat="1" ht="11.25" customHeight="1" x14ac:dyDescent="0.6">
      <c r="A38" s="31">
        <v>34</v>
      </c>
      <c r="B38" s="95">
        <v>14560</v>
      </c>
      <c r="C38" s="93" t="s">
        <v>314</v>
      </c>
      <c r="D38" s="40"/>
      <c r="E38" s="41"/>
      <c r="F38" s="4"/>
      <c r="G38" s="4"/>
      <c r="H38" s="4"/>
      <c r="I38" s="4"/>
      <c r="J38" s="4"/>
      <c r="K38" s="3">
        <f t="shared" si="4"/>
        <v>0</v>
      </c>
      <c r="L38" s="3" t="str">
        <f t="shared" si="1"/>
        <v>0</v>
      </c>
      <c r="M38" s="3" t="str">
        <f t="shared" si="5"/>
        <v>ไม่ผ่าน</v>
      </c>
    </row>
    <row r="39" spans="1:13" s="1" customFormat="1" ht="11.25" customHeight="1" x14ac:dyDescent="0.6">
      <c r="A39" s="31">
        <v>35</v>
      </c>
      <c r="B39" s="95">
        <v>14561</v>
      </c>
      <c r="C39" s="93" t="s">
        <v>315</v>
      </c>
      <c r="D39" s="40"/>
      <c r="E39" s="41"/>
      <c r="F39" s="16"/>
      <c r="G39" s="16"/>
      <c r="H39" s="16"/>
      <c r="I39" s="16"/>
      <c r="J39" s="16"/>
      <c r="K39" s="3">
        <f t="shared" ref="K39:K43" si="6">SUM(F39,G39,H39,I39,J39)</f>
        <v>0</v>
      </c>
      <c r="L39" s="3" t="str">
        <f t="shared" si="1"/>
        <v>0</v>
      </c>
      <c r="M39" s="3" t="str">
        <f t="shared" si="5"/>
        <v>ไม่ผ่าน</v>
      </c>
    </row>
    <row r="40" spans="1:13" s="1" customFormat="1" ht="11.25" customHeight="1" x14ac:dyDescent="0.6">
      <c r="A40" s="31">
        <v>36</v>
      </c>
      <c r="B40" s="50">
        <v>15215</v>
      </c>
      <c r="C40" s="50" t="s">
        <v>316</v>
      </c>
      <c r="D40" s="33"/>
      <c r="E40" s="34"/>
      <c r="F40" s="16"/>
      <c r="G40" s="16"/>
      <c r="H40" s="16"/>
      <c r="I40" s="16"/>
      <c r="J40" s="16"/>
      <c r="K40" s="3">
        <f t="shared" si="6"/>
        <v>0</v>
      </c>
      <c r="L40" s="3" t="str">
        <f t="shared" si="1"/>
        <v>0</v>
      </c>
      <c r="M40" s="3" t="str">
        <f t="shared" si="5"/>
        <v>ไม่ผ่าน</v>
      </c>
    </row>
    <row r="41" spans="1:13" s="1" customFormat="1" ht="11.25" customHeight="1" x14ac:dyDescent="0.6">
      <c r="A41" s="31">
        <v>37</v>
      </c>
      <c r="B41" s="50">
        <v>15223</v>
      </c>
      <c r="C41" s="50" t="s">
        <v>317</v>
      </c>
      <c r="D41" s="35"/>
      <c r="E41" s="36"/>
      <c r="F41" s="16"/>
      <c r="G41" s="16"/>
      <c r="H41" s="16"/>
      <c r="I41" s="16"/>
      <c r="J41" s="16"/>
      <c r="K41" s="3">
        <f t="shared" si="6"/>
        <v>0</v>
      </c>
      <c r="L41" s="3" t="str">
        <f t="shared" si="1"/>
        <v>0</v>
      </c>
      <c r="M41" s="3" t="str">
        <f t="shared" si="5"/>
        <v>ไม่ผ่าน</v>
      </c>
    </row>
    <row r="42" spans="1:13" s="1" customFormat="1" ht="11.25" customHeight="1" x14ac:dyDescent="0.6">
      <c r="A42" s="31">
        <v>38</v>
      </c>
      <c r="B42" s="50">
        <v>15226</v>
      </c>
      <c r="C42" s="50" t="s">
        <v>318</v>
      </c>
      <c r="D42" s="35"/>
      <c r="E42" s="36"/>
      <c r="F42" s="16"/>
      <c r="G42" s="16"/>
      <c r="H42" s="16"/>
      <c r="I42" s="16"/>
      <c r="J42" s="16"/>
      <c r="K42" s="3">
        <f t="shared" si="6"/>
        <v>0</v>
      </c>
      <c r="L42" s="3" t="str">
        <f t="shared" si="1"/>
        <v>0</v>
      </c>
      <c r="M42" s="3" t="str">
        <f t="shared" si="5"/>
        <v>ไม่ผ่าน</v>
      </c>
    </row>
    <row r="43" spans="1:13" s="1" customFormat="1" ht="11.25" customHeight="1" x14ac:dyDescent="0.6">
      <c r="A43" s="31">
        <v>39</v>
      </c>
      <c r="B43" s="50">
        <v>15639</v>
      </c>
      <c r="C43" s="50" t="s">
        <v>319</v>
      </c>
      <c r="D43" s="49"/>
      <c r="E43" s="66"/>
      <c r="F43" s="16"/>
      <c r="G43" s="16"/>
      <c r="H43" s="16"/>
      <c r="I43" s="16"/>
      <c r="J43" s="16"/>
      <c r="K43" s="3">
        <f t="shared" si="6"/>
        <v>0</v>
      </c>
      <c r="L43" s="3" t="str">
        <f t="shared" si="1"/>
        <v>0</v>
      </c>
      <c r="M43" s="3" t="str">
        <f t="shared" si="5"/>
        <v>ไม่ผ่าน</v>
      </c>
    </row>
    <row r="44" spans="1:13" s="1" customFormat="1" ht="11.25" customHeight="1" x14ac:dyDescent="0.6">
      <c r="A44" s="47">
        <v>40</v>
      </c>
      <c r="B44" s="50">
        <v>15640</v>
      </c>
      <c r="C44" s="50" t="s">
        <v>320</v>
      </c>
      <c r="D44" s="72"/>
      <c r="E44" s="73"/>
      <c r="F44" s="30"/>
      <c r="G44" s="30"/>
      <c r="H44" s="30"/>
      <c r="I44" s="30"/>
      <c r="J44" s="30"/>
      <c r="K44" s="3">
        <f>SUM(F44,G44,H44,I44,J44)</f>
        <v>0</v>
      </c>
      <c r="L44" s="3" t="str">
        <f>IF(K44&lt;=3,"0",IF(K44&lt;=7,"1",IF(K44&lt;=11,"2",IF(K44&gt;=12,"3"))))</f>
        <v>0</v>
      </c>
      <c r="M44" s="3" t="str">
        <f>IF(K44&lt;=3,"ไม่ผ่าน",IF(K44&lt;=7,"ผ่าน",IF(K44&lt;=11,"ดี",IF(K44&gt;=12,"ดีเยี่ยม"))))</f>
        <v>ไม่ผ่าน</v>
      </c>
    </row>
    <row r="45" spans="1:13" s="1" customFormat="1" ht="11.25" customHeight="1" x14ac:dyDescent="0.6">
      <c r="A45" s="31">
        <v>41</v>
      </c>
      <c r="B45" s="50">
        <v>15641</v>
      </c>
      <c r="C45" s="50" t="s">
        <v>321</v>
      </c>
      <c r="D45" s="49"/>
      <c r="E45" s="66"/>
      <c r="F45" s="16"/>
      <c r="G45" s="16"/>
      <c r="H45" s="16"/>
      <c r="I45" s="16"/>
      <c r="J45" s="16"/>
      <c r="K45" s="3">
        <f>SUM(F45,G45,H45,I45,J45)</f>
        <v>0</v>
      </c>
      <c r="L45" s="3" t="str">
        <f>IF(K45&lt;=3,"0",IF(K45&lt;=7,"1",IF(K45&lt;=11,"2",IF(K45&gt;=12,"3"))))</f>
        <v>0</v>
      </c>
      <c r="M45" s="3" t="str">
        <f>IF(K45&lt;=3,"ไม่ผ่าน",IF(K45&lt;=7,"ผ่าน",IF(K45&lt;=11,"ดี",IF(K45&gt;=12,"ดีเยี่ยม"))))</f>
        <v>ไม่ผ่าน</v>
      </c>
    </row>
    <row r="46" spans="1:13" s="1" customFormat="1" ht="18" customHeight="1" x14ac:dyDescent="0.5">
      <c r="C46" s="1" t="s">
        <v>2</v>
      </c>
      <c r="F46" s="127">
        <f>COUNTIF(L5:L45,3)</f>
        <v>0</v>
      </c>
      <c r="G46" s="127">
        <f>COUNTIF(L5:L45,2)</f>
        <v>0</v>
      </c>
      <c r="H46" s="127">
        <f>COUNTIF(L5:L45,1)</f>
        <v>0</v>
      </c>
      <c r="I46" s="127">
        <f>COUNTIF(L5:L45,0)</f>
        <v>41</v>
      </c>
      <c r="J46" s="5"/>
    </row>
    <row r="47" spans="1:13" s="1" customFormat="1" ht="18" customHeight="1" x14ac:dyDescent="0.5">
      <c r="C47" s="1" t="s">
        <v>13</v>
      </c>
      <c r="F47" s="5"/>
      <c r="G47" s="80">
        <f>(F46*100)/41</f>
        <v>0</v>
      </c>
      <c r="H47" s="5"/>
      <c r="I47" s="5"/>
      <c r="J47" s="5"/>
      <c r="K47" s="5" t="s">
        <v>18</v>
      </c>
      <c r="M47" s="80">
        <f>(H46*100)/41</f>
        <v>0</v>
      </c>
    </row>
    <row r="48" spans="1:13" s="1" customFormat="1" ht="18" customHeight="1" x14ac:dyDescent="0.5">
      <c r="C48" s="1" t="s">
        <v>14</v>
      </c>
      <c r="F48" s="5"/>
      <c r="G48" s="80">
        <f>(G47*100)/41</f>
        <v>0</v>
      </c>
      <c r="H48" s="5"/>
      <c r="I48" s="5"/>
      <c r="J48" s="5"/>
      <c r="K48" s="5" t="s">
        <v>19</v>
      </c>
      <c r="M48" s="80">
        <f>(I46*100)/41</f>
        <v>100</v>
      </c>
    </row>
    <row r="49" spans="3:10" s="1" customFormat="1" ht="18" customHeight="1" x14ac:dyDescent="0.5">
      <c r="C49" s="1" t="s">
        <v>15</v>
      </c>
      <c r="F49" s="5"/>
      <c r="G49" s="5"/>
      <c r="H49" s="5"/>
      <c r="I49" s="1" t="s">
        <v>20</v>
      </c>
      <c r="J49" s="5"/>
    </row>
    <row r="50" spans="3:10" s="1" customFormat="1" ht="18" customHeight="1" x14ac:dyDescent="0.5">
      <c r="C50" s="1" t="s">
        <v>16</v>
      </c>
      <c r="F50" s="5"/>
      <c r="G50" s="5"/>
      <c r="H50" s="5"/>
      <c r="I50" s="1" t="s">
        <v>23</v>
      </c>
      <c r="J50" s="5"/>
    </row>
    <row r="51" spans="3:10" s="1" customFormat="1" ht="18" customHeight="1" x14ac:dyDescent="0.5">
      <c r="C51" s="1" t="s">
        <v>17</v>
      </c>
      <c r="F51" s="5"/>
      <c r="G51" s="5"/>
      <c r="H51" s="5"/>
      <c r="I51" s="1" t="s">
        <v>21</v>
      </c>
      <c r="J51" s="5"/>
    </row>
  </sheetData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301</vt:lpstr>
      <vt:lpstr>302</vt:lpstr>
      <vt:lpstr>303</vt:lpstr>
      <vt:lpstr>304</vt:lpstr>
      <vt:lpstr>305</vt:lpstr>
      <vt:lpstr>306</vt:lpstr>
      <vt:lpstr>307</vt:lpstr>
      <vt:lpstr>308</vt:lpstr>
      <vt:lpstr>309</vt:lpstr>
      <vt:lpstr>310</vt:lpstr>
      <vt:lpstr>311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2019-09-19T03:57:45Z</dcterms:modified>
</cp:coreProperties>
</file>