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20" activeTab="9"/>
  </bookViews>
  <sheets>
    <sheet name="101" sheetId="4" r:id="rId1"/>
    <sheet name="102" sheetId="5" r:id="rId2"/>
    <sheet name="103" sheetId="6" r:id="rId3"/>
    <sheet name="104" sheetId="7" r:id="rId4"/>
    <sheet name="105" sheetId="8" r:id="rId5"/>
    <sheet name="106" sheetId="9" r:id="rId6"/>
    <sheet name="107" sheetId="10" r:id="rId7"/>
    <sheet name="108" sheetId="11" r:id="rId8"/>
    <sheet name="109" sheetId="12" r:id="rId9"/>
    <sheet name="110" sheetId="13" r:id="rId10"/>
    <sheet name="111" sheetId="14" r:id="rId11"/>
  </sheets>
  <calcPr calcId="152511"/>
</workbook>
</file>

<file path=xl/calcChain.xml><?xml version="1.0" encoding="utf-8"?>
<calcChain xmlns="http://schemas.openxmlformats.org/spreadsheetml/2006/main">
  <c r="M36" i="13" l="1"/>
  <c r="M35" i="13"/>
  <c r="G36" i="13"/>
  <c r="G35" i="13"/>
  <c r="M42" i="12"/>
  <c r="M41" i="12"/>
  <c r="F42" i="12"/>
  <c r="F41" i="12"/>
  <c r="M42" i="11"/>
  <c r="M41" i="11"/>
  <c r="G42" i="11"/>
  <c r="G41" i="11"/>
  <c r="M39" i="10"/>
  <c r="M38" i="10"/>
  <c r="G39" i="10"/>
  <c r="G38" i="10"/>
  <c r="M41" i="9"/>
  <c r="M40" i="9"/>
  <c r="G41" i="9"/>
  <c r="G40" i="9"/>
  <c r="M36" i="8"/>
  <c r="M35" i="8"/>
  <c r="G36" i="8"/>
  <c r="G35" i="8"/>
  <c r="M34" i="7"/>
  <c r="M33" i="7"/>
  <c r="G34" i="7"/>
  <c r="G33" i="7"/>
  <c r="M36" i="6"/>
  <c r="M35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M43" i="5"/>
  <c r="M42" i="5"/>
  <c r="G43" i="5"/>
  <c r="G42" i="5"/>
  <c r="I41" i="5"/>
  <c r="H41" i="5"/>
  <c r="G41" i="5"/>
  <c r="F41" i="5"/>
  <c r="K24" i="5"/>
  <c r="L24" i="5"/>
  <c r="M24" i="5"/>
  <c r="K25" i="5"/>
  <c r="L25" i="5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K33" i="5"/>
  <c r="L33" i="5"/>
  <c r="M3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K39" i="5"/>
  <c r="L39" i="5"/>
  <c r="M39" i="5"/>
  <c r="I31" i="4"/>
  <c r="H31" i="4"/>
  <c r="G31" i="4"/>
  <c r="F31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5" i="4"/>
  <c r="L19" i="14"/>
  <c r="L21" i="14"/>
  <c r="L23" i="14"/>
  <c r="L25" i="14"/>
  <c r="L28" i="14"/>
  <c r="L7" i="14"/>
  <c r="L9" i="14"/>
  <c r="L11" i="14"/>
  <c r="L13" i="14"/>
  <c r="L15" i="14"/>
  <c r="L17" i="14"/>
  <c r="M31" i="13"/>
  <c r="M17" i="13"/>
  <c r="M21" i="13"/>
  <c r="M25" i="13"/>
  <c r="M6" i="13"/>
  <c r="M9" i="13"/>
  <c r="M13" i="13"/>
  <c r="M32" i="12"/>
  <c r="M34" i="12"/>
  <c r="M36" i="12"/>
  <c r="M15" i="12"/>
  <c r="M17" i="12"/>
  <c r="M19" i="12"/>
  <c r="M21" i="12"/>
  <c r="M23" i="12"/>
  <c r="M25" i="12"/>
  <c r="M28" i="12"/>
  <c r="M6" i="12"/>
  <c r="M9" i="12"/>
  <c r="M11" i="12"/>
  <c r="M13" i="12"/>
  <c r="L29" i="11"/>
  <c r="L31" i="11"/>
  <c r="L34" i="11"/>
  <c r="L35" i="11"/>
  <c r="L38" i="11"/>
  <c r="L16" i="11"/>
  <c r="L18" i="11"/>
  <c r="L20" i="11"/>
  <c r="L22" i="11"/>
  <c r="L24" i="11"/>
  <c r="L27" i="11"/>
  <c r="L7" i="11"/>
  <c r="L13" i="11"/>
  <c r="L19" i="10"/>
  <c r="L23" i="10"/>
  <c r="L8" i="10"/>
  <c r="L12" i="10"/>
  <c r="M29" i="9"/>
  <c r="M31" i="9"/>
  <c r="M33" i="9"/>
  <c r="M17" i="9"/>
  <c r="M19" i="9"/>
  <c r="M23" i="9"/>
  <c r="M27" i="9"/>
  <c r="M6" i="9"/>
  <c r="M8" i="9"/>
  <c r="M10" i="9"/>
  <c r="M12" i="9"/>
  <c r="M14" i="9"/>
  <c r="M29" i="8"/>
  <c r="M33" i="8"/>
  <c r="M19" i="8"/>
  <c r="M23" i="8"/>
  <c r="M27" i="8"/>
  <c r="M9" i="8"/>
  <c r="M13" i="8"/>
  <c r="L5" i="8"/>
  <c r="M26" i="7"/>
  <c r="M18" i="7"/>
  <c r="M22" i="7"/>
  <c r="M14" i="7"/>
  <c r="M8" i="6"/>
  <c r="K26" i="7"/>
  <c r="L26" i="7"/>
  <c r="K27" i="14"/>
  <c r="M27" i="14"/>
  <c r="K28" i="14"/>
  <c r="M28" i="14"/>
  <c r="K27" i="13"/>
  <c r="M27" i="13"/>
  <c r="L27" i="13"/>
  <c r="K28" i="13"/>
  <c r="L28" i="13"/>
  <c r="K29" i="13"/>
  <c r="M29" i="13"/>
  <c r="L29" i="13"/>
  <c r="K30" i="13"/>
  <c r="L30" i="13"/>
  <c r="K31" i="13"/>
  <c r="L31" i="13"/>
  <c r="K32" i="13"/>
  <c r="L32" i="13"/>
  <c r="K33" i="13"/>
  <c r="M33" i="13"/>
  <c r="L33" i="13"/>
  <c r="K38" i="12"/>
  <c r="L38" i="12"/>
  <c r="K27" i="12"/>
  <c r="L27" i="12"/>
  <c r="K28" i="12"/>
  <c r="L28" i="12"/>
  <c r="K29" i="12"/>
  <c r="M29" i="12"/>
  <c r="K30" i="12"/>
  <c r="M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5" i="11"/>
  <c r="M35" i="11"/>
  <c r="K36" i="11"/>
  <c r="L36" i="11"/>
  <c r="K37" i="11"/>
  <c r="M37" i="11"/>
  <c r="K38" i="11"/>
  <c r="M38" i="11"/>
  <c r="K27" i="11"/>
  <c r="M27" i="11"/>
  <c r="K28" i="11"/>
  <c r="M28" i="11"/>
  <c r="K29" i="11"/>
  <c r="M29" i="11"/>
  <c r="K30" i="11"/>
  <c r="M30" i="11"/>
  <c r="K31" i="11"/>
  <c r="M31" i="11"/>
  <c r="K32" i="11"/>
  <c r="L32" i="11"/>
  <c r="K33" i="11"/>
  <c r="M33" i="11"/>
  <c r="K34" i="11"/>
  <c r="M34" i="11"/>
  <c r="K27" i="10"/>
  <c r="M27" i="10"/>
  <c r="K28" i="10"/>
  <c r="M28" i="10"/>
  <c r="K29" i="10"/>
  <c r="L29" i="10"/>
  <c r="K30" i="10"/>
  <c r="M30" i="10"/>
  <c r="K31" i="10"/>
  <c r="M31" i="10"/>
  <c r="K32" i="10"/>
  <c r="M32" i="10"/>
  <c r="K33" i="10"/>
  <c r="L33" i="10"/>
  <c r="K34" i="10"/>
  <c r="M34" i="10"/>
  <c r="K35" i="10"/>
  <c r="M35" i="10"/>
  <c r="K36" i="9"/>
  <c r="L36" i="9"/>
  <c r="K37" i="9"/>
  <c r="L37" i="9"/>
  <c r="G39" i="9"/>
  <c r="K38" i="9"/>
  <c r="L38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M34" i="9"/>
  <c r="K35" i="9"/>
  <c r="L35" i="9"/>
  <c r="K27" i="8"/>
  <c r="L27" i="8"/>
  <c r="K28" i="8"/>
  <c r="L28" i="8"/>
  <c r="K29" i="8"/>
  <c r="L29" i="8"/>
  <c r="K30" i="8"/>
  <c r="L30" i="8"/>
  <c r="K31" i="8"/>
  <c r="M31" i="8"/>
  <c r="L31" i="8"/>
  <c r="K32" i="8"/>
  <c r="L32" i="8"/>
  <c r="K33" i="8"/>
  <c r="L33" i="8"/>
  <c r="K27" i="7"/>
  <c r="L27" i="7"/>
  <c r="K28" i="7"/>
  <c r="M28" i="7"/>
  <c r="K29" i="7"/>
  <c r="L29" i="7"/>
  <c r="K30" i="7"/>
  <c r="L30" i="7"/>
  <c r="K31" i="7"/>
  <c r="L31" i="7"/>
  <c r="K26" i="14"/>
  <c r="M26" i="14"/>
  <c r="K25" i="14"/>
  <c r="M25" i="14"/>
  <c r="K24" i="14"/>
  <c r="M24" i="14"/>
  <c r="K23" i="14"/>
  <c r="M23" i="14"/>
  <c r="K22" i="14"/>
  <c r="M22" i="14"/>
  <c r="K21" i="14"/>
  <c r="M21" i="14"/>
  <c r="K20" i="14"/>
  <c r="M20" i="14"/>
  <c r="K19" i="14"/>
  <c r="M19" i="14"/>
  <c r="K18" i="14"/>
  <c r="M18" i="14"/>
  <c r="K17" i="14"/>
  <c r="M17" i="14"/>
  <c r="K16" i="14"/>
  <c r="M16" i="14"/>
  <c r="K15" i="14"/>
  <c r="M15" i="14"/>
  <c r="K14" i="14"/>
  <c r="M14" i="14"/>
  <c r="K13" i="14"/>
  <c r="M13" i="14"/>
  <c r="K12" i="14"/>
  <c r="M12" i="14"/>
  <c r="K11" i="14"/>
  <c r="M11" i="14"/>
  <c r="K10" i="14"/>
  <c r="M10" i="14"/>
  <c r="K9" i="14"/>
  <c r="M9" i="14"/>
  <c r="K8" i="14"/>
  <c r="M8" i="14"/>
  <c r="K7" i="14"/>
  <c r="M7" i="14"/>
  <c r="K6" i="14"/>
  <c r="M6" i="14"/>
  <c r="K5" i="14"/>
  <c r="M5" i="14"/>
  <c r="K26" i="13"/>
  <c r="L26" i="13"/>
  <c r="K25" i="13"/>
  <c r="L25" i="13"/>
  <c r="K24" i="13"/>
  <c r="L24" i="13"/>
  <c r="K23" i="13"/>
  <c r="M23" i="13"/>
  <c r="L23" i="13"/>
  <c r="K22" i="13"/>
  <c r="L22" i="13"/>
  <c r="K21" i="13"/>
  <c r="L21" i="13"/>
  <c r="K20" i="13"/>
  <c r="L20" i="13"/>
  <c r="K19" i="13"/>
  <c r="M19" i="13"/>
  <c r="L19" i="13"/>
  <c r="K18" i="13"/>
  <c r="L18" i="13"/>
  <c r="K17" i="13"/>
  <c r="L17" i="13"/>
  <c r="K16" i="13"/>
  <c r="L16" i="13"/>
  <c r="K15" i="13"/>
  <c r="M15" i="13"/>
  <c r="L15" i="13"/>
  <c r="K14" i="13"/>
  <c r="L14" i="13"/>
  <c r="K13" i="13"/>
  <c r="L13" i="13"/>
  <c r="K12" i="13"/>
  <c r="L12" i="13"/>
  <c r="K11" i="13"/>
  <c r="M11" i="13"/>
  <c r="L11" i="13"/>
  <c r="K10" i="13"/>
  <c r="L10" i="13"/>
  <c r="K9" i="13"/>
  <c r="L9" i="13"/>
  <c r="K8" i="13"/>
  <c r="M8" i="13"/>
  <c r="L8" i="13"/>
  <c r="K7" i="13"/>
  <c r="L7" i="13"/>
  <c r="K6" i="13"/>
  <c r="L6" i="13"/>
  <c r="K5" i="13"/>
  <c r="M5" i="13"/>
  <c r="K26" i="12"/>
  <c r="L26" i="12"/>
  <c r="K25" i="12"/>
  <c r="L25" i="12"/>
  <c r="K24" i="12"/>
  <c r="L24" i="12"/>
  <c r="K23" i="12"/>
  <c r="L23" i="12"/>
  <c r="K22" i="12"/>
  <c r="L22" i="12"/>
  <c r="K21" i="12"/>
  <c r="L21" i="12"/>
  <c r="K20" i="12"/>
  <c r="L20" i="12"/>
  <c r="K19" i="12"/>
  <c r="L19" i="12"/>
  <c r="K18" i="12"/>
  <c r="L18" i="12"/>
  <c r="K17" i="12"/>
  <c r="L17" i="12"/>
  <c r="K16" i="12"/>
  <c r="L16" i="12"/>
  <c r="K15" i="12"/>
  <c r="L15" i="12"/>
  <c r="K14" i="12"/>
  <c r="L14" i="12"/>
  <c r="K13" i="12"/>
  <c r="L13" i="12"/>
  <c r="K12" i="12"/>
  <c r="L12" i="12"/>
  <c r="K11" i="12"/>
  <c r="L11" i="12"/>
  <c r="K10" i="12"/>
  <c r="L10" i="12"/>
  <c r="K9" i="12"/>
  <c r="L9" i="12"/>
  <c r="K8" i="12"/>
  <c r="L8" i="12"/>
  <c r="K7" i="12"/>
  <c r="M7" i="12"/>
  <c r="K6" i="12"/>
  <c r="L6" i="12"/>
  <c r="K5" i="12"/>
  <c r="M5" i="12"/>
  <c r="K26" i="11"/>
  <c r="L26" i="11"/>
  <c r="K25" i="11"/>
  <c r="M25" i="11"/>
  <c r="K24" i="11"/>
  <c r="M24" i="11"/>
  <c r="K23" i="11"/>
  <c r="M23" i="11"/>
  <c r="K22" i="11"/>
  <c r="M22" i="11"/>
  <c r="K21" i="11"/>
  <c r="M21" i="11"/>
  <c r="K20" i="11"/>
  <c r="M20" i="11"/>
  <c r="K19" i="11"/>
  <c r="M19" i="11"/>
  <c r="K18" i="11"/>
  <c r="M18" i="11"/>
  <c r="K17" i="11"/>
  <c r="M17" i="11"/>
  <c r="K16" i="11"/>
  <c r="M16" i="11"/>
  <c r="K15" i="11"/>
  <c r="L15" i="11"/>
  <c r="K14" i="11"/>
  <c r="M14" i="11"/>
  <c r="K13" i="11"/>
  <c r="M13" i="11"/>
  <c r="K12" i="11"/>
  <c r="M12" i="11"/>
  <c r="K11" i="11"/>
  <c r="L11" i="11"/>
  <c r="K10" i="11"/>
  <c r="L10" i="11"/>
  <c r="K9" i="11"/>
  <c r="L9" i="11"/>
  <c r="K8" i="11"/>
  <c r="L8" i="11"/>
  <c r="K7" i="11"/>
  <c r="M7" i="11"/>
  <c r="K6" i="11"/>
  <c r="M6" i="11"/>
  <c r="K5" i="11"/>
  <c r="M5" i="11"/>
  <c r="K26" i="10"/>
  <c r="M26" i="10"/>
  <c r="K25" i="10"/>
  <c r="L25" i="10"/>
  <c r="M25" i="10"/>
  <c r="K24" i="10"/>
  <c r="M24" i="10"/>
  <c r="K23" i="10"/>
  <c r="M23" i="10"/>
  <c r="K22" i="10"/>
  <c r="M22" i="10"/>
  <c r="K21" i="10"/>
  <c r="L21" i="10"/>
  <c r="M21" i="10"/>
  <c r="K20" i="10"/>
  <c r="M20" i="10"/>
  <c r="K19" i="10"/>
  <c r="M19" i="10"/>
  <c r="K18" i="10"/>
  <c r="M18" i="10"/>
  <c r="K17" i="10"/>
  <c r="L17" i="10"/>
  <c r="M17" i="10"/>
  <c r="K16" i="10"/>
  <c r="M16" i="10"/>
  <c r="K15" i="10"/>
  <c r="L15" i="10"/>
  <c r="M15" i="10"/>
  <c r="K14" i="10"/>
  <c r="M14" i="10"/>
  <c r="K13" i="10"/>
  <c r="L13" i="10"/>
  <c r="K12" i="10"/>
  <c r="M12" i="10"/>
  <c r="K11" i="10"/>
  <c r="M11" i="10"/>
  <c r="K10" i="10"/>
  <c r="L10" i="10"/>
  <c r="M10" i="10"/>
  <c r="K9" i="10"/>
  <c r="M9" i="10"/>
  <c r="K8" i="10"/>
  <c r="M8" i="10"/>
  <c r="K7" i="10"/>
  <c r="M7" i="10"/>
  <c r="K6" i="10"/>
  <c r="L6" i="10"/>
  <c r="K5" i="10"/>
  <c r="M5" i="10"/>
  <c r="K26" i="9"/>
  <c r="L26" i="9"/>
  <c r="K25" i="9"/>
  <c r="M25" i="9"/>
  <c r="K24" i="9"/>
  <c r="M24" i="9"/>
  <c r="K23" i="9"/>
  <c r="L23" i="9"/>
  <c r="K22" i="9"/>
  <c r="L22" i="9"/>
  <c r="K20" i="9"/>
  <c r="L20" i="9"/>
  <c r="K19" i="9"/>
  <c r="L19" i="9"/>
  <c r="K18" i="9"/>
  <c r="L18" i="9"/>
  <c r="K17" i="9"/>
  <c r="L17" i="9"/>
  <c r="K16" i="9"/>
  <c r="M16" i="9"/>
  <c r="K15" i="9"/>
  <c r="L15" i="9"/>
  <c r="K14" i="9"/>
  <c r="L14" i="9"/>
  <c r="K13" i="9"/>
  <c r="L13" i="9"/>
  <c r="K12" i="9"/>
  <c r="L12" i="9"/>
  <c r="K11" i="9"/>
  <c r="L11" i="9"/>
  <c r="K10" i="9"/>
  <c r="L10" i="9"/>
  <c r="K9" i="9"/>
  <c r="L9" i="9"/>
  <c r="K8" i="9"/>
  <c r="L8" i="9"/>
  <c r="K7" i="9"/>
  <c r="L7" i="9"/>
  <c r="K6" i="9"/>
  <c r="L6" i="9"/>
  <c r="K26" i="8"/>
  <c r="L26" i="8"/>
  <c r="K25" i="8"/>
  <c r="M25" i="8"/>
  <c r="L25" i="8"/>
  <c r="K24" i="8"/>
  <c r="L24" i="8"/>
  <c r="K23" i="8"/>
  <c r="L23" i="8"/>
  <c r="K22" i="8"/>
  <c r="L22" i="8"/>
  <c r="K21" i="8"/>
  <c r="M21" i="8"/>
  <c r="L21" i="8"/>
  <c r="K20" i="8"/>
  <c r="L20" i="8"/>
  <c r="K19" i="8"/>
  <c r="L19" i="8"/>
  <c r="K18" i="8"/>
  <c r="L18" i="8"/>
  <c r="K17" i="8"/>
  <c r="M17" i="8"/>
  <c r="L17" i="8"/>
  <c r="K16" i="8"/>
  <c r="L16" i="8"/>
  <c r="K15" i="8"/>
  <c r="M15" i="8"/>
  <c r="L15" i="8"/>
  <c r="K14" i="8"/>
  <c r="L14" i="8"/>
  <c r="K13" i="8"/>
  <c r="L13" i="8"/>
  <c r="K11" i="8"/>
  <c r="M11" i="8"/>
  <c r="L11" i="8"/>
  <c r="K10" i="8"/>
  <c r="L10" i="8"/>
  <c r="K9" i="8"/>
  <c r="L9" i="8"/>
  <c r="K8" i="8"/>
  <c r="L8" i="8"/>
  <c r="K7" i="8"/>
  <c r="M7" i="8"/>
  <c r="L7" i="8"/>
  <c r="K6" i="8"/>
  <c r="L6" i="8"/>
  <c r="K5" i="8"/>
  <c r="M5" i="8"/>
  <c r="K25" i="7"/>
  <c r="L25" i="7"/>
  <c r="K24" i="7"/>
  <c r="M24" i="7"/>
  <c r="L24" i="7"/>
  <c r="K23" i="7"/>
  <c r="L23" i="7"/>
  <c r="K22" i="7"/>
  <c r="L22" i="7"/>
  <c r="K21" i="7"/>
  <c r="L21" i="7"/>
  <c r="K20" i="7"/>
  <c r="M20" i="7"/>
  <c r="L20" i="7"/>
  <c r="K19" i="7"/>
  <c r="L19" i="7"/>
  <c r="K18" i="7"/>
  <c r="L18" i="7"/>
  <c r="K17" i="7"/>
  <c r="L17" i="7"/>
  <c r="K16" i="7"/>
  <c r="M16" i="7"/>
  <c r="L16" i="7"/>
  <c r="K15" i="7"/>
  <c r="L15" i="7"/>
  <c r="K14" i="7"/>
  <c r="K13" i="7"/>
  <c r="M13" i="7"/>
  <c r="K12" i="7"/>
  <c r="L12" i="7"/>
  <c r="K11" i="7"/>
  <c r="L11" i="7"/>
  <c r="K10" i="7"/>
  <c r="L10" i="7"/>
  <c r="K9" i="7"/>
  <c r="M9" i="7"/>
  <c r="K8" i="7"/>
  <c r="L8" i="7"/>
  <c r="K7" i="7"/>
  <c r="L7" i="7"/>
  <c r="K6" i="7"/>
  <c r="L6" i="7"/>
  <c r="K5" i="7"/>
  <c r="L5" i="7"/>
  <c r="K33" i="6"/>
  <c r="L33" i="6"/>
  <c r="K32" i="6"/>
  <c r="M32" i="6"/>
  <c r="K31" i="6"/>
  <c r="L31" i="6"/>
  <c r="K24" i="6"/>
  <c r="L24" i="6"/>
  <c r="K23" i="6"/>
  <c r="L23" i="6"/>
  <c r="K22" i="6"/>
  <c r="M22" i="6"/>
  <c r="K21" i="6"/>
  <c r="L21" i="6"/>
  <c r="K20" i="6"/>
  <c r="M20" i="6"/>
  <c r="K19" i="6"/>
  <c r="L19" i="6"/>
  <c r="K18" i="6"/>
  <c r="M18" i="6"/>
  <c r="L18" i="6"/>
  <c r="K9" i="6"/>
  <c r="L9" i="6"/>
  <c r="K8" i="6"/>
  <c r="L8" i="6"/>
  <c r="K7" i="6"/>
  <c r="L7" i="6"/>
  <c r="K6" i="6"/>
  <c r="M6" i="6"/>
  <c r="L6" i="6"/>
  <c r="K5" i="6"/>
  <c r="M5" i="6"/>
  <c r="K23" i="5"/>
  <c r="M23" i="5"/>
  <c r="K22" i="5"/>
  <c r="L22" i="5"/>
  <c r="K21" i="5"/>
  <c r="L21" i="5"/>
  <c r="K20" i="5"/>
  <c r="M20" i="5"/>
  <c r="K19" i="5"/>
  <c r="L19" i="5"/>
  <c r="K18" i="5"/>
  <c r="L18" i="5"/>
  <c r="K17" i="5"/>
  <c r="L17" i="5"/>
  <c r="K16" i="5"/>
  <c r="M16" i="5"/>
  <c r="K15" i="5"/>
  <c r="M15" i="5"/>
  <c r="K14" i="5"/>
  <c r="L14" i="5"/>
  <c r="K13" i="5"/>
  <c r="L13" i="5"/>
  <c r="K12" i="5"/>
  <c r="M12" i="5"/>
  <c r="K11" i="5"/>
  <c r="L11" i="5"/>
  <c r="K10" i="5"/>
  <c r="L10" i="5"/>
  <c r="K9" i="5"/>
  <c r="L9" i="5"/>
  <c r="K8" i="5"/>
  <c r="M8" i="5"/>
  <c r="K7" i="5"/>
  <c r="L7" i="5"/>
  <c r="K6" i="5"/>
  <c r="L6" i="5"/>
  <c r="K5" i="5"/>
  <c r="M5" i="5"/>
  <c r="K30" i="4"/>
  <c r="M30" i="4"/>
  <c r="K7" i="4"/>
  <c r="L7" i="4"/>
  <c r="K11" i="4"/>
  <c r="L11" i="4"/>
  <c r="K15" i="4"/>
  <c r="L15" i="4"/>
  <c r="K19" i="4"/>
  <c r="L19" i="4"/>
  <c r="K23" i="4"/>
  <c r="L23" i="4"/>
  <c r="K22" i="4"/>
  <c r="M22" i="4"/>
  <c r="K20" i="4"/>
  <c r="L20" i="4"/>
  <c r="K18" i="4"/>
  <c r="M18" i="4"/>
  <c r="K16" i="4"/>
  <c r="L16" i="4"/>
  <c r="K14" i="4"/>
  <c r="M14" i="4"/>
  <c r="K12" i="4"/>
  <c r="L12" i="4"/>
  <c r="K10" i="4"/>
  <c r="M10" i="4"/>
  <c r="K8" i="4"/>
  <c r="L8" i="4"/>
  <c r="K6" i="4"/>
  <c r="M6" i="4"/>
  <c r="K9" i="4"/>
  <c r="L9" i="4"/>
  <c r="K21" i="4"/>
  <c r="L21" i="4"/>
  <c r="K13" i="4"/>
  <c r="L13" i="4"/>
  <c r="K17" i="4"/>
  <c r="L17" i="4"/>
  <c r="M5" i="4"/>
  <c r="L5" i="13"/>
  <c r="F34" i="13"/>
  <c r="L5" i="12"/>
  <c r="L5" i="11"/>
  <c r="M9" i="6"/>
  <c r="M7" i="6"/>
  <c r="M33" i="6"/>
  <c r="L5" i="6"/>
  <c r="M8" i="4"/>
  <c r="M15" i="4"/>
  <c r="L6" i="4"/>
  <c r="L5" i="4"/>
  <c r="L8" i="5"/>
  <c r="M7" i="5"/>
  <c r="M21" i="5"/>
  <c r="M17" i="5"/>
  <c r="M10" i="5"/>
  <c r="L5" i="5"/>
  <c r="L16" i="9"/>
  <c r="L25" i="9"/>
  <c r="L24" i="9"/>
  <c r="M13" i="10"/>
  <c r="M6" i="10"/>
  <c r="L5" i="10"/>
  <c r="M36" i="11"/>
  <c r="M26" i="11"/>
  <c r="M11" i="11"/>
  <c r="M10" i="11"/>
  <c r="M9" i="11"/>
  <c r="M8" i="11"/>
  <c r="L30" i="12"/>
  <c r="L7" i="12"/>
  <c r="L5" i="14"/>
  <c r="M18" i="5"/>
  <c r="M6" i="5"/>
  <c r="L15" i="5"/>
  <c r="L16" i="5"/>
  <c r="M19" i="5"/>
  <c r="M22" i="5"/>
  <c r="M11" i="5"/>
  <c r="L23" i="5"/>
  <c r="M9" i="5"/>
  <c r="L12" i="5"/>
  <c r="M14" i="5"/>
  <c r="L20" i="5"/>
  <c r="M17" i="4"/>
  <c r="M13" i="4"/>
  <c r="M7" i="4"/>
  <c r="L18" i="4"/>
  <c r="M23" i="4"/>
  <c r="L16" i="14"/>
  <c r="L14" i="14"/>
  <c r="L12" i="14"/>
  <c r="L10" i="14"/>
  <c r="L8" i="14"/>
  <c r="L6" i="14"/>
  <c r="L27" i="14"/>
  <c r="L26" i="14"/>
  <c r="G30" i="14"/>
  <c r="F32" i="14"/>
  <c r="L24" i="14"/>
  <c r="L22" i="14"/>
  <c r="L20" i="14"/>
  <c r="L18" i="14"/>
  <c r="G34" i="13"/>
  <c r="M14" i="13"/>
  <c r="M12" i="13"/>
  <c r="M10" i="13"/>
  <c r="M7" i="13"/>
  <c r="M28" i="13"/>
  <c r="M26" i="13"/>
  <c r="M24" i="13"/>
  <c r="M22" i="13"/>
  <c r="M20" i="13"/>
  <c r="M18" i="13"/>
  <c r="M16" i="13"/>
  <c r="M32" i="13"/>
  <c r="M30" i="13"/>
  <c r="M14" i="12"/>
  <c r="M12" i="12"/>
  <c r="M10" i="12"/>
  <c r="M8" i="12"/>
  <c r="M27" i="12"/>
  <c r="M26" i="12"/>
  <c r="M24" i="12"/>
  <c r="M22" i="12"/>
  <c r="M20" i="12"/>
  <c r="M18" i="12"/>
  <c r="M16" i="12"/>
  <c r="M37" i="12"/>
  <c r="M35" i="12"/>
  <c r="M33" i="12"/>
  <c r="M31" i="12"/>
  <c r="L29" i="12"/>
  <c r="L14" i="11"/>
  <c r="L12" i="11"/>
  <c r="L6" i="11"/>
  <c r="L28" i="11"/>
  <c r="L25" i="11"/>
  <c r="L23" i="11"/>
  <c r="L21" i="11"/>
  <c r="L19" i="11"/>
  <c r="L17" i="11"/>
  <c r="L37" i="11"/>
  <c r="H40" i="11"/>
  <c r="L33" i="11"/>
  <c r="L30" i="11"/>
  <c r="M15" i="11"/>
  <c r="M32" i="11"/>
  <c r="L16" i="10"/>
  <c r="L14" i="10"/>
  <c r="L11" i="10"/>
  <c r="L9" i="10"/>
  <c r="L7" i="10"/>
  <c r="L28" i="10"/>
  <c r="L26" i="10"/>
  <c r="L24" i="10"/>
  <c r="L22" i="10"/>
  <c r="L20" i="10"/>
  <c r="L18" i="10"/>
  <c r="L34" i="10"/>
  <c r="M37" i="9"/>
  <c r="M15" i="9"/>
  <c r="M13" i="9"/>
  <c r="M11" i="9"/>
  <c r="M9" i="9"/>
  <c r="M7" i="9"/>
  <c r="M26" i="9"/>
  <c r="M22" i="9"/>
  <c r="M20" i="9"/>
  <c r="M18" i="9"/>
  <c r="M38" i="9"/>
  <c r="M36" i="9"/>
  <c r="M35" i="9"/>
  <c r="M32" i="9"/>
  <c r="M30" i="9"/>
  <c r="M28" i="9"/>
  <c r="H39" i="9"/>
  <c r="L34" i="9"/>
  <c r="I39" i="9"/>
  <c r="G34" i="8"/>
  <c r="M14" i="8"/>
  <c r="M10" i="8"/>
  <c r="M8" i="8"/>
  <c r="M6" i="8"/>
  <c r="M26" i="8"/>
  <c r="M24" i="8"/>
  <c r="M22" i="8"/>
  <c r="M20" i="8"/>
  <c r="M18" i="8"/>
  <c r="M16" i="8"/>
  <c r="M32" i="8"/>
  <c r="M30" i="8"/>
  <c r="M28" i="8"/>
  <c r="F34" i="8"/>
  <c r="I34" i="8"/>
  <c r="H34" i="8"/>
  <c r="M15" i="7"/>
  <c r="M10" i="7"/>
  <c r="M6" i="7"/>
  <c r="M23" i="7"/>
  <c r="M21" i="7"/>
  <c r="M19" i="7"/>
  <c r="M17" i="7"/>
  <c r="M29" i="7"/>
  <c r="M25" i="7"/>
  <c r="L14" i="7"/>
  <c r="M23" i="6"/>
  <c r="M24" i="6"/>
  <c r="M21" i="6"/>
  <c r="M31" i="6"/>
  <c r="M19" i="6"/>
  <c r="L20" i="6"/>
  <c r="L22" i="6"/>
  <c r="L32" i="6"/>
  <c r="F34" i="6"/>
  <c r="G35" i="6"/>
  <c r="H30" i="14"/>
  <c r="M31" i="14"/>
  <c r="F30" i="14"/>
  <c r="F31" i="14"/>
  <c r="I30" i="14"/>
  <c r="M32" i="14"/>
  <c r="I40" i="11"/>
  <c r="G40" i="11"/>
  <c r="F40" i="11"/>
  <c r="I34" i="13"/>
  <c r="H34" i="13"/>
  <c r="I40" i="12"/>
  <c r="F40" i="12"/>
  <c r="G40" i="12"/>
  <c r="H40" i="12"/>
  <c r="M38" i="12"/>
  <c r="L27" i="10"/>
  <c r="F37" i="10"/>
  <c r="L35" i="10"/>
  <c r="L31" i="10"/>
  <c r="L32" i="10"/>
  <c r="L30" i="10"/>
  <c r="M33" i="10"/>
  <c r="M29" i="10"/>
  <c r="F39" i="9"/>
  <c r="M11" i="7"/>
  <c r="M7" i="7"/>
  <c r="M30" i="7"/>
  <c r="M27" i="7"/>
  <c r="M31" i="7"/>
  <c r="M8" i="7"/>
  <c r="M12" i="7"/>
  <c r="M5" i="7"/>
  <c r="L9" i="7"/>
  <c r="L13" i="7"/>
  <c r="H32" i="7"/>
  <c r="L28" i="7"/>
  <c r="I32" i="7"/>
  <c r="G32" i="7"/>
  <c r="G34" i="6"/>
  <c r="G36" i="6"/>
  <c r="I34" i="6"/>
  <c r="H34" i="6"/>
  <c r="M13" i="5"/>
  <c r="L10" i="4"/>
  <c r="L22" i="4"/>
  <c r="G33" i="4"/>
  <c r="M21" i="4"/>
  <c r="L14" i="4"/>
  <c r="M16" i="4"/>
  <c r="M11" i="4"/>
  <c r="M19" i="4"/>
  <c r="M12" i="4"/>
  <c r="M20" i="4"/>
  <c r="M9" i="4"/>
  <c r="L30" i="4"/>
  <c r="I37" i="10"/>
  <c r="H37" i="10"/>
  <c r="G37" i="10"/>
  <c r="F32" i="7"/>
  <c r="M34" i="4"/>
  <c r="M33" i="4"/>
  <c r="G34" i="4"/>
</calcChain>
</file>

<file path=xl/sharedStrings.xml><?xml version="1.0" encoding="utf-8"?>
<sst xmlns="http://schemas.openxmlformats.org/spreadsheetml/2006/main" count="1491" uniqueCount="897">
  <si>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</si>
  <si>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</si>
  <si>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</si>
  <si>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</si>
  <si>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</si>
  <si>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</si>
  <si>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</si>
  <si>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</si>
  <si>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</si>
  <si>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</si>
  <si>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</si>
  <si>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</si>
  <si>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</si>
  <si>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</si>
  <si>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</si>
  <si>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</si>
  <si>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</si>
  <si>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</si>
  <si>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</si>
  <si>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</si>
  <si>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</si>
  <si>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</si>
  <si>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 xml:space="preserve">      (นายเทพรังสรรค์  สุวรรณโท)</t>
  </si>
  <si>
    <t xml:space="preserve">  ดี  คิดเป็นร้อยละ</t>
  </si>
  <si>
    <t>ดีเยี่ยม คิดเป็นร้อยละ</t>
  </si>
  <si>
    <t>ระดับชันมัธยมศึกษาปีที่ 1/1  ปีการศึกษา 2562</t>
  </si>
  <si>
    <t>ระดับชันมัธยมศึกษาปีที่ 1/2  ปีการศึกษา 2562</t>
  </si>
  <si>
    <t>ระดับชันมัธยมศึกษาปีที่ 1/3  ปีการศึกษา 2562</t>
  </si>
  <si>
    <t>ระดับชันมัธยมศึกษาปีที่ 1/4  ปีการศึกษา 2562</t>
  </si>
  <si>
    <t>ระดับชันมัธยมศึกษาปีที่ 1/5  ปีการศึกษา 2562</t>
  </si>
  <si>
    <t>ระดับชันมัธยมศึกษาปีที่ 1/6  ปีการศึกษา 2562</t>
  </si>
  <si>
    <t>ล</t>
  </si>
  <si>
    <t>ระดับชันมัธยมศึกษาปีที่ 1/7  ปีการศึกษา 2562</t>
  </si>
  <si>
    <t>ระดับชันมัธยมศึกษาปีที่ 1/8  ปีการศึกษา 2562</t>
  </si>
  <si>
    <t>ระดับชันมัธยมศึกษาปีที่ 1/9  ปีการศึกษา 2562</t>
  </si>
  <si>
    <t>ระดับชันมัธยมศึกษาปีที่ 1/11  ปีการศึกษา 2562</t>
  </si>
  <si>
    <t>15330</t>
  </si>
  <si>
    <t>เด็กชาย</t>
  </si>
  <si>
    <t>ญาณวัฒน์</t>
  </si>
  <si>
    <t>คำมะณี</t>
  </si>
  <si>
    <t>15331</t>
  </si>
  <si>
    <t>วรากร</t>
  </si>
  <si>
    <t>ติวันตะ</t>
  </si>
  <si>
    <t>15332</t>
  </si>
  <si>
    <t>วีรภัทร</t>
  </si>
  <si>
    <t>นามไธสงค์</t>
  </si>
  <si>
    <t>15333</t>
  </si>
  <si>
    <t>อมรเทพ</t>
  </si>
  <si>
    <t>ขำเนตร</t>
  </si>
  <si>
    <t>15334</t>
  </si>
  <si>
    <t>พันธุชา</t>
  </si>
  <si>
    <t>15335</t>
  </si>
  <si>
    <t>เด็กหญิง</t>
  </si>
  <si>
    <t>กัลยา</t>
  </si>
  <si>
    <t>แจ้งตระกูล</t>
  </si>
  <si>
    <t>15336</t>
  </si>
  <si>
    <t>กาญจนา</t>
  </si>
  <si>
    <t>บุญอินทร์</t>
  </si>
  <si>
    <t>15337</t>
  </si>
  <si>
    <t>จิรนันท์</t>
  </si>
  <si>
    <t>สินวร</t>
  </si>
  <si>
    <t>15338</t>
  </si>
  <si>
    <t>แปลกสินธิ์</t>
  </si>
  <si>
    <t>15339</t>
  </si>
  <si>
    <t>ชนัญชิดา</t>
  </si>
  <si>
    <t>บุญประมวล</t>
  </si>
  <si>
    <t>15340</t>
  </si>
  <si>
    <t>ตรีรัตน์</t>
  </si>
  <si>
    <t>เครือแวงมล</t>
  </si>
  <si>
    <t>15341</t>
  </si>
  <si>
    <t>ธารทิพย์</t>
  </si>
  <si>
    <t>ภูมิสะอาด</t>
  </si>
  <si>
    <t>15342</t>
  </si>
  <si>
    <t>นันท์นภัส</t>
  </si>
  <si>
    <t>จูงวงษ์สุข</t>
  </si>
  <si>
    <t>15343</t>
  </si>
  <si>
    <t>บุษบา</t>
  </si>
  <si>
    <t>มูลดี</t>
  </si>
  <si>
    <t>15344</t>
  </si>
  <si>
    <t>ปณิตา</t>
  </si>
  <si>
    <t>พูลศรี</t>
  </si>
  <si>
    <t>15345</t>
  </si>
  <si>
    <t>ประวินา</t>
  </si>
  <si>
    <t>ศรีชินราช</t>
  </si>
  <si>
    <t>15346</t>
  </si>
  <si>
    <t>ปานวาด</t>
  </si>
  <si>
    <t>พรหมสุวรรณ์</t>
  </si>
  <si>
    <t>15347</t>
  </si>
  <si>
    <t>ปิยธิดา</t>
  </si>
  <si>
    <t>บุญม่วงมา</t>
  </si>
  <si>
    <t>15348</t>
  </si>
  <si>
    <t>ภัทราภรณ์</t>
  </si>
  <si>
    <t>สมภูงา</t>
  </si>
  <si>
    <t>15349</t>
  </si>
  <si>
    <t>วรัญญา</t>
  </si>
  <si>
    <t>ทีน้ำคำ</t>
  </si>
  <si>
    <t>.</t>
  </si>
  <si>
    <t>15350</t>
  </si>
  <si>
    <t>วราลักษณ์</t>
  </si>
  <si>
    <t>ใจภักดี</t>
  </si>
  <si>
    <t>15351</t>
  </si>
  <si>
    <t>วริศรา</t>
  </si>
  <si>
    <t>โสระมรรค</t>
  </si>
  <si>
    <t>15352</t>
  </si>
  <si>
    <t>ศศิประภา</t>
  </si>
  <si>
    <t>จันทร์ปรุง</t>
  </si>
  <si>
    <t>15353</t>
  </si>
  <si>
    <t>ศิรินทรา</t>
  </si>
  <si>
    <t>พาวสูงเนิน</t>
  </si>
  <si>
    <t>15354</t>
  </si>
  <si>
    <t>อนุชิฎา</t>
  </si>
  <si>
    <t>พลรักษ์</t>
  </si>
  <si>
    <t>-</t>
  </si>
  <si>
    <t>15355</t>
  </si>
  <si>
    <t>กฤตภัค</t>
  </si>
  <si>
    <t>อุดชา</t>
  </si>
  <si>
    <t>15356</t>
  </si>
  <si>
    <t>กิตติภณ</t>
  </si>
  <si>
    <t>ศรีผลสมอ</t>
  </si>
  <si>
    <t>15357</t>
  </si>
  <si>
    <t>จิรศักดิ์</t>
  </si>
  <si>
    <t>ยางสวย</t>
  </si>
  <si>
    <t>15358</t>
  </si>
  <si>
    <t>ฉัตรเพชร</t>
  </si>
  <si>
    <t>การะเกตุ</t>
  </si>
  <si>
    <t>15359</t>
  </si>
  <si>
    <t>ชัยกุล</t>
  </si>
  <si>
    <t>ทวีพจน์</t>
  </si>
  <si>
    <t>15360</t>
  </si>
  <si>
    <t>ณภัทร</t>
  </si>
  <si>
    <t>ดงพักกิจ</t>
  </si>
  <si>
    <t>15361</t>
  </si>
  <si>
    <t>ณัฐดนัย</t>
  </si>
  <si>
    <t>ฮุยเสนา</t>
  </si>
  <si>
    <t>15362</t>
  </si>
  <si>
    <t>ณัฐวัตร</t>
  </si>
  <si>
    <t>นามเพ็ง</t>
  </si>
  <si>
    <t>15363</t>
  </si>
  <si>
    <t>ธนโชติ</t>
  </si>
  <si>
    <t>พิมตะครอง</t>
  </si>
  <si>
    <t>15364</t>
  </si>
  <si>
    <t>ธนวัฒน์</t>
  </si>
  <si>
    <t>สมวงศ์</t>
  </si>
  <si>
    <t>15365</t>
  </si>
  <si>
    <t>ธรรมสรณ์</t>
  </si>
  <si>
    <t>เบ้าทอง</t>
  </si>
  <si>
    <t>15366</t>
  </si>
  <si>
    <t>ปฏิพัทธ์</t>
  </si>
  <si>
    <t>ศรีนาทนาวา</t>
  </si>
  <si>
    <t>15367</t>
  </si>
  <si>
    <t>ปัญญา</t>
  </si>
  <si>
    <t>รุ่งแสง</t>
  </si>
  <si>
    <t>15368</t>
  </si>
  <si>
    <t>พิชญะพล</t>
  </si>
  <si>
    <t>ธรรมศิริกุล</t>
  </si>
  <si>
    <t>15369</t>
  </si>
  <si>
    <t>พีรพัฒน์</t>
  </si>
  <si>
    <t>ปะพะลา</t>
  </si>
  <si>
    <t>15370</t>
  </si>
  <si>
    <t>ยศภัทร</t>
  </si>
  <si>
    <t>ปัญจภักดี</t>
  </si>
  <si>
    <t>15371</t>
  </si>
  <si>
    <t>ฤทธิเดช</t>
  </si>
  <si>
    <t>กัญญาเลิศ</t>
  </si>
  <si>
    <t>15372</t>
  </si>
  <si>
    <t>วัชรพงษ์</t>
  </si>
  <si>
    <t>ภูสนาม</t>
  </si>
  <si>
    <t>15373</t>
  </si>
  <si>
    <t>วัชรพล</t>
  </si>
  <si>
    <t>15374</t>
  </si>
  <si>
    <t>สืบสกุล</t>
  </si>
  <si>
    <t>คณะมะ</t>
  </si>
  <si>
    <t>15375</t>
  </si>
  <si>
    <t>กฤษณา</t>
  </si>
  <si>
    <t>15376</t>
  </si>
  <si>
    <t>จิรธิดา</t>
  </si>
  <si>
    <t>เกตุวงศ์</t>
  </si>
  <si>
    <t>15377</t>
  </si>
  <si>
    <t>ชนาภา</t>
  </si>
  <si>
    <t>วลัยศรี</t>
  </si>
  <si>
    <t>15378</t>
  </si>
  <si>
    <t>ฐรินดา</t>
  </si>
  <si>
    <t>เภสัชชา</t>
  </si>
  <si>
    <t>15379</t>
  </si>
  <si>
    <t>ธวัลกร</t>
  </si>
  <si>
    <t>จันทร์เพชร</t>
  </si>
  <si>
    <t>15380</t>
  </si>
  <si>
    <t>ธัญรดา</t>
  </si>
  <si>
    <t>สังข์ประเดิม</t>
  </si>
  <si>
    <t>15381</t>
  </si>
  <si>
    <t>บุญญานุช</t>
  </si>
  <si>
    <t>ยามชม</t>
  </si>
  <si>
    <t>15382</t>
  </si>
  <si>
    <t>เบญจพร</t>
  </si>
  <si>
    <t>พลหินกอง</t>
  </si>
  <si>
    <t>15383</t>
  </si>
  <si>
    <t>ปนัดดา</t>
  </si>
  <si>
    <t>แสวง</t>
  </si>
  <si>
    <t>15384</t>
  </si>
  <si>
    <t>ปรายฝน</t>
  </si>
  <si>
    <t>บุญสิทธิ์</t>
  </si>
  <si>
    <t>15385</t>
  </si>
  <si>
    <t>วชิราภรณ์</t>
  </si>
  <si>
    <t>ศรีนิล</t>
  </si>
  <si>
    <t>15386</t>
  </si>
  <si>
    <t>วลัยลักษณ์</t>
  </si>
  <si>
    <t>บุญวัฒน์</t>
  </si>
  <si>
    <t>15387</t>
  </si>
  <si>
    <t>อภิญญา</t>
  </si>
  <si>
    <t>ศรีคำ</t>
  </si>
  <si>
    <t>15471</t>
  </si>
  <si>
    <t>กิตติพงษ์</t>
  </si>
  <si>
    <t>สุ่มมาตย์</t>
  </si>
  <si>
    <t>15487</t>
  </si>
  <si>
    <t>วิชิต</t>
  </si>
  <si>
    <t>สุระโส</t>
  </si>
  <si>
    <t>ชัยชนะ</t>
  </si>
  <si>
    <t xml:space="preserve">ชัยศรีดา </t>
  </si>
  <si>
    <t>ชัยวัฒน์</t>
  </si>
  <si>
    <t>พรรณขาม</t>
  </si>
  <si>
    <t>15388</t>
  </si>
  <si>
    <t>คมกฤษ</t>
  </si>
  <si>
    <t>นาวารี</t>
  </si>
  <si>
    <t>15389</t>
  </si>
  <si>
    <t>ไชยวัฒน์</t>
  </si>
  <si>
    <t>หัดกันยา</t>
  </si>
  <si>
    <t>15390</t>
  </si>
  <si>
    <t>ทองศรี</t>
  </si>
  <si>
    <t>15391</t>
  </si>
  <si>
    <t>ณัฐวุฒิ</t>
  </si>
  <si>
    <t>รักธรรม</t>
  </si>
  <si>
    <t>15392</t>
  </si>
  <si>
    <t>เตวิทย์</t>
  </si>
  <si>
    <t>รัดชำ</t>
  </si>
  <si>
    <t>15393</t>
  </si>
  <si>
    <t>ถิรวัฒน์</t>
  </si>
  <si>
    <t>เนตรวงค์</t>
  </si>
  <si>
    <t>15394</t>
  </si>
  <si>
    <t>แทนคุณ</t>
  </si>
  <si>
    <t>พิลึกเรือง</t>
  </si>
  <si>
    <t>15395</t>
  </si>
  <si>
    <t>ธงไชย</t>
  </si>
  <si>
    <t>วรรณศรี</t>
  </si>
  <si>
    <t>15396</t>
  </si>
  <si>
    <t>ธนากร</t>
  </si>
  <si>
    <t>15397</t>
  </si>
  <si>
    <t>ธรานนท์</t>
  </si>
  <si>
    <t>เมืองวงษ์</t>
  </si>
  <si>
    <t>15398</t>
  </si>
  <si>
    <t>ธีรวัฒน์</t>
  </si>
  <si>
    <t>โพธิ์สุดตา</t>
  </si>
  <si>
    <t>15399</t>
  </si>
  <si>
    <t>ธีราพร</t>
  </si>
  <si>
    <t>ใหม่ยานิจ</t>
  </si>
  <si>
    <t>15400</t>
  </si>
  <si>
    <t>ประวีณ</t>
  </si>
  <si>
    <t>ขานหัวโทน</t>
  </si>
  <si>
    <t>15401</t>
  </si>
  <si>
    <t>ปวเรศ</t>
  </si>
  <si>
    <t>ใหมคำ</t>
  </si>
  <si>
    <t>15402</t>
  </si>
  <si>
    <t>ปิยะพงษ์</t>
  </si>
  <si>
    <t>ผ่องสุข</t>
  </si>
  <si>
    <t>15403</t>
  </si>
  <si>
    <t>ปุระเชด</t>
  </si>
  <si>
    <t>หลงภูงา</t>
  </si>
  <si>
    <t>15404</t>
  </si>
  <si>
    <t>พัสกร</t>
  </si>
  <si>
    <t>ทองดอนดู่</t>
  </si>
  <si>
    <t>15405</t>
  </si>
  <si>
    <t>ภูตะวัน</t>
  </si>
  <si>
    <t>โพธิ์กระสงข์</t>
  </si>
  <si>
    <t>15406</t>
  </si>
  <si>
    <t>ศักรินทร์</t>
  </si>
  <si>
    <t>อธิจร</t>
  </si>
  <si>
    <t>15407</t>
  </si>
  <si>
    <t>ศุภกิตติ์</t>
  </si>
  <si>
    <t>บุญประกอบ</t>
  </si>
  <si>
    <t>15408</t>
  </si>
  <si>
    <t>อชิระ</t>
  </si>
  <si>
    <t>ธนะทรัพย์</t>
  </si>
  <si>
    <t>15409</t>
  </si>
  <si>
    <t>อรรณพ</t>
  </si>
  <si>
    <t>พิมพานิช</t>
  </si>
  <si>
    <t>15410</t>
  </si>
  <si>
    <t>กรวรรณ</t>
  </si>
  <si>
    <t>กรมโพธิ์</t>
  </si>
  <si>
    <t>15411</t>
  </si>
  <si>
    <t>กัญญาวีร์</t>
  </si>
  <si>
    <t>สาสนาม</t>
  </si>
  <si>
    <t>15412</t>
  </si>
  <si>
    <t>เมืองหนองหว้า</t>
  </si>
  <si>
    <t>15413</t>
  </si>
  <si>
    <t>ปิยนุช</t>
  </si>
  <si>
    <t>พิมพ์หนองหว้า</t>
  </si>
  <si>
    <t>15414</t>
  </si>
  <si>
    <t>วรัทยา</t>
  </si>
  <si>
    <t>พูลสวัสดิ์</t>
  </si>
  <si>
    <t>15415</t>
  </si>
  <si>
    <t>กิตติธัช</t>
  </si>
  <si>
    <t>ใจเมือง</t>
  </si>
  <si>
    <t>15416</t>
  </si>
  <si>
    <t>เกียรติศักดิ์</t>
  </si>
  <si>
    <t>วงศ์หล้า</t>
  </si>
  <si>
    <t>15417</t>
  </si>
  <si>
    <t>เขื่อนเพชร</t>
  </si>
  <si>
    <t>ทองแม้น</t>
  </si>
  <si>
    <t>15418</t>
  </si>
  <si>
    <t>คณิศร</t>
  </si>
  <si>
    <t>น้ำกระจาย</t>
  </si>
  <si>
    <t>15419</t>
  </si>
  <si>
    <t>ทวีศักดิ์</t>
  </si>
  <si>
    <t>สายพรมมา</t>
  </si>
  <si>
    <t>15420</t>
  </si>
  <si>
    <t>ทินกร</t>
  </si>
  <si>
    <t>สัตบุตร</t>
  </si>
  <si>
    <t>15421</t>
  </si>
  <si>
    <t>เมืองมาก</t>
  </si>
  <si>
    <t>15422</t>
  </si>
  <si>
    <t>ทุมพร</t>
  </si>
  <si>
    <t>15423</t>
  </si>
  <si>
    <t>ธัญเทพ</t>
  </si>
  <si>
    <t>สดใส</t>
  </si>
  <si>
    <t>15424</t>
  </si>
  <si>
    <t>ธีรยุทธ</t>
  </si>
  <si>
    <t>ผลาผล</t>
  </si>
  <si>
    <t>15425</t>
  </si>
  <si>
    <t>นพกร</t>
  </si>
  <si>
    <t>เหล่าจั่น</t>
  </si>
  <si>
    <t>15426</t>
  </si>
  <si>
    <t>ปัณณวัฒน์</t>
  </si>
  <si>
    <t>ยมรัตน์</t>
  </si>
  <si>
    <t>15427</t>
  </si>
  <si>
    <t>พงศธร</t>
  </si>
  <si>
    <t>คานทอง</t>
  </si>
  <si>
    <t>15428</t>
  </si>
  <si>
    <t>พิทยา</t>
  </si>
  <si>
    <t>มะกอกนา</t>
  </si>
  <si>
    <t>15429</t>
  </si>
  <si>
    <t>ทองดี</t>
  </si>
  <si>
    <t>15430</t>
  </si>
  <si>
    <t>พีระพงษ์</t>
  </si>
  <si>
    <t>สมอาษา</t>
  </si>
  <si>
    <t>15431</t>
  </si>
  <si>
    <t>ภาชิญ</t>
  </si>
  <si>
    <t>กลีบจำปี</t>
  </si>
  <si>
    <t>15432</t>
  </si>
  <si>
    <t>ภูมินทร์</t>
  </si>
  <si>
    <t>สมบัติวงษ์</t>
  </si>
  <si>
    <t>15433</t>
  </si>
  <si>
    <t>รัฐภูมิ</t>
  </si>
  <si>
    <t>แป้นแก้ว</t>
  </si>
  <si>
    <t>15434</t>
  </si>
  <si>
    <t>สงกรานต์</t>
  </si>
  <si>
    <t>ผาสวัสดิ์</t>
  </si>
  <si>
    <t>15435</t>
  </si>
  <si>
    <t>เอกบุรุษ</t>
  </si>
  <si>
    <t>นามแสนนะ</t>
  </si>
  <si>
    <t>15436</t>
  </si>
  <si>
    <t>เกวลิน</t>
  </si>
  <si>
    <t>พาที</t>
  </si>
  <si>
    <t>15437</t>
  </si>
  <si>
    <t>ฉันชนก</t>
  </si>
  <si>
    <t>ไชยเนียม</t>
  </si>
  <si>
    <t>15438</t>
  </si>
  <si>
    <t>ณัฐกานต์</t>
  </si>
  <si>
    <t>สนิทพจน์</t>
  </si>
  <si>
    <t>15439</t>
  </si>
  <si>
    <t>ณัทปพร</t>
  </si>
  <si>
    <t>ศรีพลี</t>
  </si>
  <si>
    <t>15440</t>
  </si>
  <si>
    <t>15441</t>
  </si>
  <si>
    <t>อนุสรา</t>
  </si>
  <si>
    <t>นันทชาติ</t>
  </si>
  <si>
    <t>15442</t>
  </si>
  <si>
    <t>พากเพียร</t>
  </si>
  <si>
    <t>15443</t>
  </si>
  <si>
    <t>จิรภัทร</t>
  </si>
  <si>
    <t>แอบสระน้อย</t>
  </si>
  <si>
    <t>15444</t>
  </si>
  <si>
    <t>ชลิต</t>
  </si>
  <si>
    <t>เภาพาส</t>
  </si>
  <si>
    <t>15445</t>
  </si>
  <si>
    <t>ชาญชัย</t>
  </si>
  <si>
    <t>ไพบูลย์</t>
  </si>
  <si>
    <t>15446</t>
  </si>
  <si>
    <t>ชาณุ</t>
  </si>
  <si>
    <t>ณ สกุล</t>
  </si>
  <si>
    <t>15447</t>
  </si>
  <si>
    <t>ชิษณุพงศ์</t>
  </si>
  <si>
    <t>วงษ์จำปา</t>
  </si>
  <si>
    <t>15448</t>
  </si>
  <si>
    <t>ชุติเทพ</t>
  </si>
  <si>
    <t>นาคะวงศ์</t>
  </si>
  <si>
    <t>15449</t>
  </si>
  <si>
    <t>ธนกร</t>
  </si>
  <si>
    <t>น้ำคำ</t>
  </si>
  <si>
    <t>15450</t>
  </si>
  <si>
    <t>ประจิตร</t>
  </si>
  <si>
    <t>15451</t>
  </si>
  <si>
    <t>นราธิป</t>
  </si>
  <si>
    <t>เกษา</t>
  </si>
  <si>
    <t>15452</t>
  </si>
  <si>
    <t>นฤเบถฐ์</t>
  </si>
  <si>
    <t>ศรีเวช</t>
  </si>
  <si>
    <t>15453</t>
  </si>
  <si>
    <t>ปีรติ</t>
  </si>
  <si>
    <t>อังคะ</t>
  </si>
  <si>
    <t>15454</t>
  </si>
  <si>
    <t>พีรภัทร</t>
  </si>
  <si>
    <t>ศรีโมรา</t>
  </si>
  <si>
    <t>15455</t>
  </si>
  <si>
    <t>เพรียวพันธ์</t>
  </si>
  <si>
    <t>ลุนลาดชิด</t>
  </si>
  <si>
    <t>15456</t>
  </si>
  <si>
    <t>วราเทพ</t>
  </si>
  <si>
    <t>ซุยคง</t>
  </si>
  <si>
    <t>15457</t>
  </si>
  <si>
    <t>วันปิยะ</t>
  </si>
  <si>
    <t>ช่อรักษ์</t>
  </si>
  <si>
    <t>15458</t>
  </si>
  <si>
    <t>วีรชัช</t>
  </si>
  <si>
    <t>ศิลธรรม</t>
  </si>
  <si>
    <t>15459</t>
  </si>
  <si>
    <t>วีรภัทร์</t>
  </si>
  <si>
    <t>ทรงกรด</t>
  </si>
  <si>
    <t>15460</t>
  </si>
  <si>
    <t>วุฒิพงษ์</t>
  </si>
  <si>
    <t>ศรีสระคู</t>
  </si>
  <si>
    <t>15461</t>
  </si>
  <si>
    <t>อติชาติ</t>
  </si>
  <si>
    <t>แสนคำ</t>
  </si>
  <si>
    <t>15462</t>
  </si>
  <si>
    <t>อัษฎาภรณ์</t>
  </si>
  <si>
    <t>สิทธิภา</t>
  </si>
  <si>
    <t>15463</t>
  </si>
  <si>
    <t>อาทิตย์</t>
  </si>
  <si>
    <t>ฤทธาพรม</t>
  </si>
  <si>
    <t>15464</t>
  </si>
  <si>
    <t>จันทภา</t>
  </si>
  <si>
    <t>วิชัย</t>
  </si>
  <si>
    <t>15465</t>
  </si>
  <si>
    <t>ปาริฉัตร</t>
  </si>
  <si>
    <t>แผนสันเทียะ</t>
  </si>
  <si>
    <t>15466</t>
  </si>
  <si>
    <t>ศดานันท์</t>
  </si>
  <si>
    <t>พาเจริญ</t>
  </si>
  <si>
    <t>15467</t>
  </si>
  <si>
    <t>ศศินิภา</t>
  </si>
  <si>
    <t>ทองวิเศษ</t>
  </si>
  <si>
    <t>15468</t>
  </si>
  <si>
    <t>อชิรญา</t>
  </si>
  <si>
    <t>สีหานาม</t>
  </si>
  <si>
    <t>อริสา</t>
  </si>
  <si>
    <t>ทองหล้า</t>
  </si>
  <si>
    <t>ไอลัดดา</t>
  </si>
  <si>
    <t>อำมะเหียะ</t>
  </si>
  <si>
    <t>15472</t>
  </si>
  <si>
    <t>บุรพล</t>
  </si>
  <si>
    <t>ศิริเวช</t>
  </si>
  <si>
    <t>15473</t>
  </si>
  <si>
    <t>ปรมัต</t>
  </si>
  <si>
    <t>ดีปัญญา</t>
  </si>
  <si>
    <t>15474</t>
  </si>
  <si>
    <t>วีระภัทร</t>
  </si>
  <si>
    <t>พลสุวรรณ</t>
  </si>
  <si>
    <t>15475</t>
  </si>
  <si>
    <t>ศิลายุทธ</t>
  </si>
  <si>
    <t>15476</t>
  </si>
  <si>
    <t>กิตติศักดิ์</t>
  </si>
  <si>
    <t>ลวงหอม</t>
  </si>
  <si>
    <t>15477</t>
  </si>
  <si>
    <t>จิระศักดิ์</t>
  </si>
  <si>
    <t>อะสงค์</t>
  </si>
  <si>
    <t>15478</t>
  </si>
  <si>
    <t>ธีรวุฒิ</t>
  </si>
  <si>
    <t>สังกาวร</t>
  </si>
  <si>
    <t>15479</t>
  </si>
  <si>
    <t>นัตพงษ์</t>
  </si>
  <si>
    <t>พาเลียง</t>
  </si>
  <si>
    <t>15480</t>
  </si>
  <si>
    <t>นัทวัลย์</t>
  </si>
  <si>
    <t>ถนอมพล</t>
  </si>
  <si>
    <t>15481</t>
  </si>
  <si>
    <t>บารมี</t>
  </si>
  <si>
    <t>ปรากฏ</t>
  </si>
  <si>
    <t>15482</t>
  </si>
  <si>
    <t>อากาศ</t>
  </si>
  <si>
    <t>15483</t>
  </si>
  <si>
    <t>ภัคพล</t>
  </si>
  <si>
    <t>สุงิ้วงาม</t>
  </si>
  <si>
    <t>15484</t>
  </si>
  <si>
    <t>มินธาดา</t>
  </si>
  <si>
    <t>แก้วคำไสย์</t>
  </si>
  <si>
    <t>15485</t>
  </si>
  <si>
    <t>ฤชา</t>
  </si>
  <si>
    <t>แสนศรีจันทร์</t>
  </si>
  <si>
    <t>15486</t>
  </si>
  <si>
    <t>ครองผักแว่น</t>
  </si>
  <si>
    <t>15488</t>
  </si>
  <si>
    <t>วิษณุ</t>
  </si>
  <si>
    <t>วงค์หินกอง</t>
  </si>
  <si>
    <t>15489</t>
  </si>
  <si>
    <t>วีระวัฒน์</t>
  </si>
  <si>
    <t>วะศรี</t>
  </si>
  <si>
    <t>15490</t>
  </si>
  <si>
    <t>ศรุต</t>
  </si>
  <si>
    <t>เจริญภักดิ์</t>
  </si>
  <si>
    <t>15491</t>
  </si>
  <si>
    <t>ศิริพงษ์</t>
  </si>
  <si>
    <t>เขตเจริญ</t>
  </si>
  <si>
    <t>15492</t>
  </si>
  <si>
    <t>อนุรักษ์</t>
  </si>
  <si>
    <t>เติมสุข</t>
  </si>
  <si>
    <t>15493</t>
  </si>
  <si>
    <t>ศิริกานต์</t>
  </si>
  <si>
    <t>คงชีวะ</t>
  </si>
  <si>
    <t>15494</t>
  </si>
  <si>
    <t>สิรินันท์</t>
  </si>
  <si>
    <t>พลพุทธา</t>
  </si>
  <si>
    <t>15495</t>
  </si>
  <si>
    <t>สิริวรรณ</t>
  </si>
  <si>
    <t>สุดหล้า</t>
  </si>
  <si>
    <t>15496</t>
  </si>
  <si>
    <t>นิติพร</t>
  </si>
  <si>
    <t>อวยพร</t>
  </si>
  <si>
    <t>15497</t>
  </si>
  <si>
    <t>พลอยชนก</t>
  </si>
  <si>
    <t>วงศ์สอน</t>
  </si>
  <si>
    <t>พัชราภา</t>
  </si>
  <si>
    <t>รักษาภักดี</t>
  </si>
  <si>
    <t>มลัยพร</t>
  </si>
  <si>
    <t>นันทไสย์</t>
  </si>
  <si>
    <t>รักษิณา</t>
  </si>
  <si>
    <t>สนหอม</t>
  </si>
  <si>
    <t>แก้วจำปา</t>
  </si>
  <si>
    <t>สุกัญญา</t>
  </si>
  <si>
    <t>บัวขาว</t>
  </si>
  <si>
    <t>สุชานาถ</t>
  </si>
  <si>
    <t>พิมพ์พงษ์</t>
  </si>
  <si>
    <t>15504</t>
  </si>
  <si>
    <t>เขตโสภณ</t>
  </si>
  <si>
    <t>สุทธิสาร</t>
  </si>
  <si>
    <t>15505</t>
  </si>
  <si>
    <t>คณาธิป</t>
  </si>
  <si>
    <t>15506</t>
  </si>
  <si>
    <t>ณัฐกฤต</t>
  </si>
  <si>
    <t>คำบุศย์</t>
  </si>
  <si>
    <t>15507</t>
  </si>
  <si>
    <t>ธนชาติ</t>
  </si>
  <si>
    <t>วรบุตร</t>
  </si>
  <si>
    <t>15508</t>
  </si>
  <si>
    <t>นันทิพัฒน์</t>
  </si>
  <si>
    <t>พันธุ์พาณิชย์</t>
  </si>
  <si>
    <t>15509</t>
  </si>
  <si>
    <t>ปานทอง</t>
  </si>
  <si>
    <t>มีหินกอง</t>
  </si>
  <si>
    <t>15510</t>
  </si>
  <si>
    <t>ศักดินนท์</t>
  </si>
  <si>
    <t>สาสอน</t>
  </si>
  <si>
    <t>15511</t>
  </si>
  <si>
    <t>สิทธิชัย</t>
  </si>
  <si>
    <t>สืบเหล่างิ้ว</t>
  </si>
  <si>
    <t>15512</t>
  </si>
  <si>
    <t>สิริปัญญา</t>
  </si>
  <si>
    <t>อะทาโส</t>
  </si>
  <si>
    <t>15513</t>
  </si>
  <si>
    <t>อธิศ</t>
  </si>
  <si>
    <t>ทองภู</t>
  </si>
  <si>
    <t>15514</t>
  </si>
  <si>
    <t>อานนท์</t>
  </si>
  <si>
    <t>อ้วนสูงยาง</t>
  </si>
  <si>
    <t>15515</t>
  </si>
  <si>
    <t>เก็จแก้ว</t>
  </si>
  <si>
    <t>ผานัด</t>
  </si>
  <si>
    <t>15516</t>
  </si>
  <si>
    <t>เจนจิรา</t>
  </si>
  <si>
    <t>ไชยหาบุตร</t>
  </si>
  <si>
    <t>15517</t>
  </si>
  <si>
    <t>ธิญาดา</t>
  </si>
  <si>
    <t>ชุยคง</t>
  </si>
  <si>
    <t>15518</t>
  </si>
  <si>
    <t>นัสติการ</t>
  </si>
  <si>
    <t>ชมชาติ</t>
  </si>
  <si>
    <t>15519</t>
  </si>
  <si>
    <t>นิชุตา</t>
  </si>
  <si>
    <t>แสงสงค์</t>
  </si>
  <si>
    <t>15520</t>
  </si>
  <si>
    <t>กันทะ</t>
  </si>
  <si>
    <t>15521</t>
  </si>
  <si>
    <t>ศรีเที่ยง</t>
  </si>
  <si>
    <t>15522</t>
  </si>
  <si>
    <t>ปาลิตตา</t>
  </si>
  <si>
    <t>วรวงษ์</t>
  </si>
  <si>
    <t>15523</t>
  </si>
  <si>
    <t>พลอยไพลิน</t>
  </si>
  <si>
    <t>ศรีวงศ์</t>
  </si>
  <si>
    <t>15524</t>
  </si>
  <si>
    <t>พลอยลักษณ์</t>
  </si>
  <si>
    <t>ผลอวยพร</t>
  </si>
  <si>
    <t>15525</t>
  </si>
  <si>
    <t>สงนอก</t>
  </si>
  <si>
    <t>15526</t>
  </si>
  <si>
    <t>พัชรินทร์</t>
  </si>
  <si>
    <t>รอบคอบ</t>
  </si>
  <si>
    <t>15527</t>
  </si>
  <si>
    <t>วรรณวิษา</t>
  </si>
  <si>
    <t>นาเดียรแนทฮารูดิน</t>
  </si>
  <si>
    <t>15528</t>
  </si>
  <si>
    <t>วริชยาดา</t>
  </si>
  <si>
    <t>เศรษโฐ</t>
  </si>
  <si>
    <t>15529</t>
  </si>
  <si>
    <t>ศราวดี</t>
  </si>
  <si>
    <t>สวยดี</t>
  </si>
  <si>
    <t>15530</t>
  </si>
  <si>
    <t>ศศิกานต์</t>
  </si>
  <si>
    <t>สระแก้ว</t>
  </si>
  <si>
    <t>15531</t>
  </si>
  <si>
    <t>ศิรินภา</t>
  </si>
  <si>
    <t>ศรีรัตนพันธ์</t>
  </si>
  <si>
    <t>15532</t>
  </si>
  <si>
    <t>ศิริพร</t>
  </si>
  <si>
    <t>นามบุดดี</t>
  </si>
  <si>
    <t>15533</t>
  </si>
  <si>
    <t>สายธาร</t>
  </si>
  <si>
    <t>ชดช้อย</t>
  </si>
  <si>
    <t>15534</t>
  </si>
  <si>
    <t>อรอนงค์</t>
  </si>
  <si>
    <t>บัวคง</t>
  </si>
  <si>
    <t>15535</t>
  </si>
  <si>
    <t>กาลชัย</t>
  </si>
  <si>
    <t>ศรีบัวลา</t>
  </si>
  <si>
    <t>15536</t>
  </si>
  <si>
    <t>15537</t>
  </si>
  <si>
    <t>จเด็จ</t>
  </si>
  <si>
    <t>สำโรงแสง</t>
  </si>
  <si>
    <t>15538</t>
  </si>
  <si>
    <t>จิรวัฒน์</t>
  </si>
  <si>
    <t>สังกะสิงห์</t>
  </si>
  <si>
    <t>15539</t>
  </si>
  <si>
    <t>เจตพัฒน์</t>
  </si>
  <si>
    <t>บุญวรรณ</t>
  </si>
  <si>
    <t>15540</t>
  </si>
  <si>
    <t>ฉัตรมงคล</t>
  </si>
  <si>
    <t>จันดาหงษ์</t>
  </si>
  <si>
    <t>15541</t>
  </si>
  <si>
    <t>ปริญญาพัฒน์</t>
  </si>
  <si>
    <t>เพียรดี</t>
  </si>
  <si>
    <t>15542</t>
  </si>
  <si>
    <t>คำภูเมือง</t>
  </si>
  <si>
    <t>15543</t>
  </si>
  <si>
    <t>พชรพล</t>
  </si>
  <si>
    <t>ทาแพงน้อย</t>
  </si>
  <si>
    <t>15544</t>
  </si>
  <si>
    <t>ภูมิภัทร</t>
  </si>
  <si>
    <t>15545</t>
  </si>
  <si>
    <t>กรณ์ภัสสรณ์</t>
  </si>
  <si>
    <t>แสนบุญมี</t>
  </si>
  <si>
    <t>15546</t>
  </si>
  <si>
    <t xml:space="preserve">กัญญาพร </t>
  </si>
  <si>
    <t>แก้วกล่ำ</t>
  </si>
  <si>
    <t>15547</t>
  </si>
  <si>
    <t>กัตติกา</t>
  </si>
  <si>
    <t>ศรีบุญจันทร์</t>
  </si>
  <si>
    <t>15548</t>
  </si>
  <si>
    <t>กุลธิดา</t>
  </si>
  <si>
    <t>ชินวงค์</t>
  </si>
  <si>
    <t>15549</t>
  </si>
  <si>
    <t>ขวัญนภา</t>
  </si>
  <si>
    <t>ศรีบัวไทย</t>
  </si>
  <si>
    <t>15550</t>
  </si>
  <si>
    <t>ชนากานต์</t>
  </si>
  <si>
    <t>นามจันทร์</t>
  </si>
  <si>
    <t>15551</t>
  </si>
  <si>
    <t>ชุติมาพร</t>
  </si>
  <si>
    <t>เชิดฉาย</t>
  </si>
  <si>
    <t>15552</t>
  </si>
  <si>
    <t>ฐิติมา</t>
  </si>
  <si>
    <t>ศรีสมบรูณ์</t>
  </si>
  <si>
    <t>15553</t>
  </si>
  <si>
    <t>ธนวรรณ</t>
  </si>
  <si>
    <t>พาลาสี</t>
  </si>
  <si>
    <t>15554</t>
  </si>
  <si>
    <t>ธนาภรณ์</t>
  </si>
  <si>
    <t>ศรีสว่าง</t>
  </si>
  <si>
    <t>15555</t>
  </si>
  <si>
    <t>น้ำอิง</t>
  </si>
  <si>
    <t>แตงอ่อน</t>
  </si>
  <si>
    <t>15556</t>
  </si>
  <si>
    <t>ปารณีย์</t>
  </si>
  <si>
    <t>เกาทัน</t>
  </si>
  <si>
    <t>15557</t>
  </si>
  <si>
    <t>ปาริชาติ</t>
  </si>
  <si>
    <t>การบรรจง</t>
  </si>
  <si>
    <t>15558</t>
  </si>
  <si>
    <t>พิชชาภา</t>
  </si>
  <si>
    <t>ดีดวงพันธ์</t>
  </si>
  <si>
    <t>15559</t>
  </si>
  <si>
    <t>ภัทรภรณ์</t>
  </si>
  <si>
    <t>วงเวียน</t>
  </si>
  <si>
    <t>15560</t>
  </si>
  <si>
    <t>วรรวนิชย์</t>
  </si>
  <si>
    <t>โปยทอง</t>
  </si>
  <si>
    <t>15561</t>
  </si>
  <si>
    <t>ศศิวิมล</t>
  </si>
  <si>
    <t>สุขหนองโป่ง</t>
  </si>
  <si>
    <t>15562</t>
  </si>
  <si>
    <t>ศิรดา</t>
  </si>
  <si>
    <t>มาลี</t>
  </si>
  <si>
    <t>15563</t>
  </si>
  <si>
    <t>สุภัสสร</t>
  </si>
  <si>
    <t>อุปชิต</t>
  </si>
  <si>
    <t>15564</t>
  </si>
  <si>
    <t>อริสรา</t>
  </si>
  <si>
    <t>คำสีมา</t>
  </si>
  <si>
    <t>15643</t>
  </si>
  <si>
    <t>ปาลิตา</t>
  </si>
  <si>
    <t>พิมพ์ภูงา</t>
  </si>
  <si>
    <t>กมลทิพย์</t>
  </si>
  <si>
    <t>ลาวัลย์</t>
  </si>
  <si>
    <t>15657</t>
  </si>
  <si>
    <t>กุลณัฐ์</t>
  </si>
  <si>
    <t>15565</t>
  </si>
  <si>
    <t>สีเที่ยง</t>
  </si>
  <si>
    <t>15566</t>
  </si>
  <si>
    <t>จักรี</t>
  </si>
  <si>
    <t>ไชยพล</t>
  </si>
  <si>
    <t>15567</t>
  </si>
  <si>
    <t>จิรายุส์</t>
  </si>
  <si>
    <t>เขียวสนาม</t>
  </si>
  <si>
    <t>15568</t>
  </si>
  <si>
    <t>ณัฐนันท์</t>
  </si>
  <si>
    <t>15569</t>
  </si>
  <si>
    <t>ณัฐพันธ์</t>
  </si>
  <si>
    <t>จันทร์ศรี</t>
  </si>
  <si>
    <t>15570</t>
  </si>
  <si>
    <t>ธนภูมิ</t>
  </si>
  <si>
    <t>คล่องแคล่ว</t>
  </si>
  <si>
    <t>15571</t>
  </si>
  <si>
    <t>ปฏิพล</t>
  </si>
  <si>
    <t>ทองจันทร์</t>
  </si>
  <si>
    <t>15572</t>
  </si>
  <si>
    <t>ปวัน</t>
  </si>
  <si>
    <t>โพธิ์สนาม</t>
  </si>
  <si>
    <t>15573</t>
  </si>
  <si>
    <t>ศรายุทธ</t>
  </si>
  <si>
    <t>พรหมสุริยากร</t>
  </si>
  <si>
    <t>15574</t>
  </si>
  <si>
    <t>ศุภวิชญ์</t>
  </si>
  <si>
    <t>ฝูงสูงเนิน</t>
  </si>
  <si>
    <t>15575</t>
  </si>
  <si>
    <t>สุกฤษฎิ์</t>
  </si>
  <si>
    <t>พันธ์หนองหว้า</t>
  </si>
  <si>
    <t>15576</t>
  </si>
  <si>
    <t>สุวัฒน์</t>
  </si>
  <si>
    <t>อภิปัญญาโชติ</t>
  </si>
  <si>
    <t>15577</t>
  </si>
  <si>
    <t>สวนนอก</t>
  </si>
  <si>
    <t>15578</t>
  </si>
  <si>
    <t>กุสลินพร</t>
  </si>
  <si>
    <t>โชคแสน</t>
  </si>
  <si>
    <t>15579</t>
  </si>
  <si>
    <t>เกศแก้ว</t>
  </si>
  <si>
    <t>ชมภูนิมิตร</t>
  </si>
  <si>
    <t>15580</t>
  </si>
  <si>
    <t>เกษมณี</t>
  </si>
  <si>
    <t>สุดสาคร</t>
  </si>
  <si>
    <t>15581</t>
  </si>
  <si>
    <t>จิรภิญญา</t>
  </si>
  <si>
    <t>พร้าวไธสงค์</t>
  </si>
  <si>
    <t>15582</t>
  </si>
  <si>
    <t>ชนกานต์</t>
  </si>
  <si>
    <t>ศรีชาลี</t>
  </si>
  <si>
    <t>15583</t>
  </si>
  <si>
    <t>ณัฐทิชา</t>
  </si>
  <si>
    <t>นพชัย</t>
  </si>
  <si>
    <t>15584</t>
  </si>
  <si>
    <t>ดาราวดี</t>
  </si>
  <si>
    <t>ชาวโพนทัน</t>
  </si>
  <si>
    <t>15585</t>
  </si>
  <si>
    <t>ธนัชพร</t>
  </si>
  <si>
    <t>เพ็ชรแสวง</t>
  </si>
  <si>
    <t>15586</t>
  </si>
  <si>
    <t>ธิดารัตน์</t>
  </si>
  <si>
    <t>บุตรราช</t>
  </si>
  <si>
    <t>15587</t>
  </si>
  <si>
    <t>นฤมล</t>
  </si>
  <si>
    <t>บัวแก้ว</t>
  </si>
  <si>
    <t>15588</t>
  </si>
  <si>
    <t>นัฐลดา</t>
  </si>
  <si>
    <t>รัตนศรี</t>
  </si>
  <si>
    <t>15589</t>
  </si>
  <si>
    <t>ปิยทัศน์</t>
  </si>
  <si>
    <t>หนองหาร</t>
  </si>
  <si>
    <t>15590</t>
  </si>
  <si>
    <t>พิชญธิดา</t>
  </si>
  <si>
    <t>คำสระคู</t>
  </si>
  <si>
    <t>15591</t>
  </si>
  <si>
    <t>รวีวรรณ</t>
  </si>
  <si>
    <t>มีศรีดี</t>
  </si>
  <si>
    <t>15592</t>
  </si>
  <si>
    <t>ลลิตา</t>
  </si>
  <si>
    <t>แซ่อุ้ย</t>
  </si>
  <si>
    <t>15593</t>
  </si>
  <si>
    <t>ศิประภา</t>
  </si>
  <si>
    <t>แสงทอง</t>
  </si>
  <si>
    <t>15594</t>
  </si>
  <si>
    <t>ศิรปภาภรณ์</t>
  </si>
  <si>
    <t>แสงสุด</t>
  </si>
  <si>
    <t>15595</t>
  </si>
  <si>
    <t>ศิริโฉมนภา</t>
  </si>
  <si>
    <t>โฉลกดี</t>
  </si>
  <si>
    <t>15596</t>
  </si>
  <si>
    <t>ศุภัชญา</t>
  </si>
  <si>
    <t>กาแก้ว</t>
  </si>
  <si>
    <t>15597</t>
  </si>
  <si>
    <t>ทาทัพไทย</t>
  </si>
  <si>
    <t>15598</t>
  </si>
  <si>
    <t>15599</t>
  </si>
  <si>
    <t>จตุรวิชญ์</t>
  </si>
  <si>
    <t>บุญถม</t>
  </si>
  <si>
    <t>15600</t>
  </si>
  <si>
    <t>ชัญพงศ์พัฑธ์</t>
  </si>
  <si>
    <t>ด้วงกลาง</t>
  </si>
  <si>
    <t>15601</t>
  </si>
  <si>
    <t>ฐิติโชติ</t>
  </si>
  <si>
    <t>15602</t>
  </si>
  <si>
    <t>ตริณภักษ์</t>
  </si>
  <si>
    <t>ฉันทภักดี</t>
  </si>
  <si>
    <t>15603</t>
  </si>
  <si>
    <t>ธนกฤต</t>
  </si>
  <si>
    <t>ธรรมเสนา</t>
  </si>
  <si>
    <t>15604</t>
  </si>
  <si>
    <t>ชื่นสุขเกษมกุล</t>
  </si>
  <si>
    <t>15605</t>
  </si>
  <si>
    <t>ธนาธร</t>
  </si>
  <si>
    <t>จันทร์หอม</t>
  </si>
  <si>
    <t>15606</t>
  </si>
  <si>
    <t>นนทวัฒน์</t>
  </si>
  <si>
    <t>สุดชา</t>
  </si>
  <si>
    <t>15607</t>
  </si>
  <si>
    <t>15608</t>
  </si>
  <si>
    <t>พันธกานต์</t>
  </si>
  <si>
    <t>กลิ่นฟุ้ง</t>
  </si>
  <si>
    <t>15609</t>
  </si>
  <si>
    <t>วสุพล</t>
  </si>
  <si>
    <t>สีดาว</t>
  </si>
  <si>
    <t>15610</t>
  </si>
  <si>
    <t>วัฒนศักดิ์</t>
  </si>
  <si>
    <t>15611</t>
  </si>
  <si>
    <t>ศักดิพัฒน์</t>
  </si>
  <si>
    <t>แก้วปิ่น</t>
  </si>
  <si>
    <t>15612</t>
  </si>
  <si>
    <t>กฤติยาภรณ์</t>
  </si>
  <si>
    <t>ชิณสิทธิ์</t>
  </si>
  <si>
    <t>15613</t>
  </si>
  <si>
    <t>กัญญารัตน์</t>
  </si>
  <si>
    <t>พีรพงศ์ศิลป์</t>
  </si>
  <si>
    <t>15614</t>
  </si>
  <si>
    <t>กานต์รวี</t>
  </si>
  <si>
    <t>จันทร์หา</t>
  </si>
  <si>
    <t>15615</t>
  </si>
  <si>
    <t>ศรีพันธ์</t>
  </si>
  <si>
    <t>15616</t>
  </si>
  <si>
    <t>ชญาน์นันท์</t>
  </si>
  <si>
    <t>พลนาแค</t>
  </si>
  <si>
    <t>15617</t>
  </si>
  <si>
    <t>ญารินดา</t>
  </si>
  <si>
    <t>พันธ์ชา</t>
  </si>
  <si>
    <t>15618</t>
  </si>
  <si>
    <t>นิรัชพร</t>
  </si>
  <si>
    <t>แก้วมาตย์</t>
  </si>
  <si>
    <t>15619</t>
  </si>
  <si>
    <t>บุณยนุช</t>
  </si>
  <si>
    <t>ผลาเลิศ</t>
  </si>
  <si>
    <t>15620</t>
  </si>
  <si>
    <t>พรรณวษา</t>
  </si>
  <si>
    <t>อ่อนสองชั้น</t>
  </si>
  <si>
    <t>15621</t>
  </si>
  <si>
    <t>พัชรีภรณ์</t>
  </si>
  <si>
    <t>ทะวะลัย</t>
  </si>
  <si>
    <t>15622</t>
  </si>
  <si>
    <t>เพชรดวงตา</t>
  </si>
  <si>
    <t>สุขยานุดิษฐ์</t>
  </si>
  <si>
    <t>15623</t>
  </si>
  <si>
    <t>ภัทรจาริน</t>
  </si>
  <si>
    <t>สร้อยอยู่</t>
  </si>
  <si>
    <t>15624</t>
  </si>
  <si>
    <t>เรือนขวัญ</t>
  </si>
  <si>
    <t>สมทรัพย์</t>
  </si>
  <si>
    <t>15625</t>
  </si>
  <si>
    <t>วราพรรณ</t>
  </si>
  <si>
    <t>สุขเกิด</t>
  </si>
  <si>
    <t>วิภาภรณ์</t>
  </si>
  <si>
    <t>นามภูมี</t>
  </si>
  <si>
    <t>วิไลลักษณ์</t>
  </si>
  <si>
    <t>ระดับชันมัธยมศึกษาปีที่ 1/10 (ER)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</si>
</sst>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2" formatCode="0.0"/>
  </numFmts>
  <fonts count="21" x14ac:knownFonts="1">
    <font>
      <sz val="11"/>
      <color theme="1"/>
      <name val="Tahoma"/>
      <family val="2"/>
      <scheme val="minor"/>
    </font>
    <font>
      <sz val="13"/>
      <color indexed="8"/>
      <name val="TH SarabunPSK"/>
      <family val="2"/>
    </font>
    <font>
      <sz val="14"/>
      <name val="TH SarabunPSK"/>
      <family val="2"/>
    </font>
    <font>
      <sz val="14"/>
      <name val="TH SarabunPSK"/>
      <family val="2"/>
      <charset val="222"/>
    </font>
    <font>
      <sz val="12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1"/>
      <color theme="1"/>
      <name val="Tahoma"/>
      <family val="2"/>
      <scheme val="minor"/>
    </font>
    <font>
      <sz val="14"/>
      <color theme="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8" fillId="0" borderId="0" xfId="0" applyFont="1"/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textRotation="90"/>
    </xf>
    <xf numFmtId="1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1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0" borderId="0" xfId="0" applyFont="1"/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/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1" fontId="14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202" fontId="10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45"/>
    </xf>
    <xf numFmtId="0" fontId="19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2" fontId="10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Layout" zoomScaleNormal="100" workbookViewId="0">
      <selection activeCell="C3" sqref="C3:E4"/>
    </sheetView>
  </sheetViews>
  <sheetFormatPr defaultColWidth="9" defaultRowHeight="19.8" x14ac:dyDescent="0.5"/>
  <cols>
    <col min="1" max="1" width="3.69921875" style="1" customWidth="1"/>
    <col min="2" max="2" width="7.19921875" style="1" customWidth="1"/>
    <col min="3" max="3" width="6.69921875" style="1" customWidth="1"/>
    <col min="4" max="4" width="9" style="1" customWidth="1"/>
    <col min="5" max="5" width="9.59765625" style="1" customWidth="1"/>
    <col min="6" max="6" width="4" style="5" customWidth="1"/>
    <col min="7" max="7" width="4.59765625" style="5" customWidth="1"/>
    <col min="8" max="10" width="4" style="5" customWidth="1"/>
    <col min="11" max="11" width="8.69921875" style="1" customWidth="1"/>
    <col min="12" max="12" width="8.5" style="1" customWidth="1"/>
    <col min="13" max="13" width="10.59765625" style="1" customWidth="1"/>
    <col min="14" max="16384" width="9" style="1"/>
  </cols>
  <sheetData>
    <row r="1" spans="1:18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8" ht="29.25" customHeight="1" x14ac:dyDescent="0.6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8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8" ht="58.5" customHeight="1" x14ac:dyDescent="0.5">
      <c r="A4" s="144"/>
      <c r="B4" s="141"/>
      <c r="C4" s="137"/>
      <c r="D4" s="138"/>
      <c r="E4" s="139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8" ht="17.25" customHeight="1" x14ac:dyDescent="0.5">
      <c r="A5" s="29">
        <v>1</v>
      </c>
      <c r="B5" s="65" t="s">
        <v>36</v>
      </c>
      <c r="C5" s="78" t="s">
        <v>37</v>
      </c>
      <c r="D5" s="20" t="s">
        <v>38</v>
      </c>
      <c r="E5" s="21" t="s">
        <v>39</v>
      </c>
      <c r="F5" s="4"/>
      <c r="G5" s="4"/>
      <c r="H5" s="4"/>
      <c r="I5" s="4"/>
      <c r="J5" s="4"/>
      <c r="K5" s="3">
        <f t="shared" ref="K5:K30" si="0">SUM(F5,G5,H5,I5,J5)</f>
        <v>0</v>
      </c>
      <c r="L5" s="3" t="str">
        <f>IF(K5&lt;=3,"0",IF(K5&lt;=7,"1",IF(K5&lt;=11,"2",IF(K5&gt;=12,"3"))))</f>
        <v>0</v>
      </c>
      <c r="M5" s="3" t="str">
        <f t="shared" ref="M5:M10" si="1">IF(K5&lt;=3,"ไม่ผ่าน",IF(K5&lt;=7,"ผ่าน",IF(K5&lt;=11,"ดี",IF(K5&gt;=12,"ดีเยี่ยม"))))</f>
        <v>ไม่ผ่าน</v>
      </c>
    </row>
    <row r="6" spans="1:18" ht="17.25" customHeight="1" x14ac:dyDescent="0.5">
      <c r="A6" s="29">
        <v>2</v>
      </c>
      <c r="B6" s="65" t="s">
        <v>40</v>
      </c>
      <c r="C6" s="78" t="s">
        <v>37</v>
      </c>
      <c r="D6" s="20" t="s">
        <v>41</v>
      </c>
      <c r="E6" s="21" t="s">
        <v>42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0" si="2">IF(K6&lt;=3,"0",IF(K6&lt;=7,"1",IF(K6&lt;=11,"2",IF(K6&gt;=12,"3"))))</f>
        <v>0</v>
      </c>
      <c r="M6" s="3" t="str">
        <f t="shared" si="1"/>
        <v>ไม่ผ่าน</v>
      </c>
    </row>
    <row r="7" spans="1:18" ht="17.25" customHeight="1" x14ac:dyDescent="0.5">
      <c r="A7" s="29">
        <v>3</v>
      </c>
      <c r="B7" s="65" t="s">
        <v>43</v>
      </c>
      <c r="C7" s="78" t="s">
        <v>37</v>
      </c>
      <c r="D7" s="20" t="s">
        <v>44</v>
      </c>
      <c r="E7" s="21" t="s">
        <v>45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2"/>
        <v>0</v>
      </c>
      <c r="M7" s="3" t="str">
        <f t="shared" si="1"/>
        <v>ไม่ผ่าน</v>
      </c>
    </row>
    <row r="8" spans="1:18" ht="17.25" customHeight="1" x14ac:dyDescent="0.5">
      <c r="A8" s="29">
        <v>4</v>
      </c>
      <c r="B8" s="65" t="s">
        <v>46</v>
      </c>
      <c r="C8" s="78" t="s">
        <v>37</v>
      </c>
      <c r="D8" s="20" t="s">
        <v>47</v>
      </c>
      <c r="E8" s="21" t="s">
        <v>48</v>
      </c>
      <c r="F8" s="63"/>
      <c r="G8" s="63"/>
      <c r="H8" s="63"/>
      <c r="I8" s="63"/>
      <c r="J8" s="63"/>
      <c r="K8" s="64">
        <f t="shared" si="0"/>
        <v>0</v>
      </c>
      <c r="L8" s="64" t="str">
        <f t="shared" si="2"/>
        <v>0</v>
      </c>
      <c r="M8" s="64" t="str">
        <f t="shared" si="1"/>
        <v>ไม่ผ่าน</v>
      </c>
    </row>
    <row r="9" spans="1:18" ht="17.25" customHeight="1" x14ac:dyDescent="0.5">
      <c r="A9" s="29">
        <v>5</v>
      </c>
      <c r="B9" s="65" t="s">
        <v>49</v>
      </c>
      <c r="C9" s="78" t="s">
        <v>37</v>
      </c>
      <c r="D9" s="20" t="s">
        <v>47</v>
      </c>
      <c r="E9" s="21" t="s">
        <v>50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2"/>
        <v>0</v>
      </c>
      <c r="M9" s="3" t="str">
        <f t="shared" si="1"/>
        <v>ไม่ผ่าน</v>
      </c>
    </row>
    <row r="10" spans="1:18" ht="17.25" customHeight="1" x14ac:dyDescent="0.5">
      <c r="A10" s="29">
        <v>6</v>
      </c>
      <c r="B10" s="65" t="s">
        <v>51</v>
      </c>
      <c r="C10" s="69" t="s">
        <v>52</v>
      </c>
      <c r="D10" s="70" t="s">
        <v>53</v>
      </c>
      <c r="E10" s="71" t="s">
        <v>54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2"/>
        <v>0</v>
      </c>
      <c r="M10" s="3" t="str">
        <f t="shared" si="1"/>
        <v>ไม่ผ่าน</v>
      </c>
    </row>
    <row r="11" spans="1:18" ht="17.25" customHeight="1" x14ac:dyDescent="0.5">
      <c r="A11" s="29">
        <v>7</v>
      </c>
      <c r="B11" s="65" t="s">
        <v>55</v>
      </c>
      <c r="C11" s="78" t="s">
        <v>52</v>
      </c>
      <c r="D11" s="20" t="s">
        <v>56</v>
      </c>
      <c r="E11" s="21" t="s">
        <v>57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2"/>
        <v>0</v>
      </c>
      <c r="M11" s="3" t="str">
        <f t="shared" ref="M11:M20" si="3">IF(K11&lt;=3,"ไม่ผ่าน",IF(K11&lt;=7,"ผ่าน",IF(K11&lt;=11,"ดี",IF(K11&gt;=12,"ดีเยี่ยม"))))</f>
        <v>ไม่ผ่าน</v>
      </c>
    </row>
    <row r="12" spans="1:18" ht="17.25" customHeight="1" x14ac:dyDescent="0.5">
      <c r="A12" s="49">
        <v>8</v>
      </c>
      <c r="B12" s="65" t="s">
        <v>58</v>
      </c>
      <c r="C12" s="78" t="s">
        <v>52</v>
      </c>
      <c r="D12" s="20" t="s">
        <v>59</v>
      </c>
      <c r="E12" s="21" t="s">
        <v>60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2"/>
        <v>0</v>
      </c>
      <c r="M12" s="3" t="str">
        <f t="shared" si="3"/>
        <v>ไม่ผ่าน</v>
      </c>
    </row>
    <row r="13" spans="1:18" ht="17.25" customHeight="1" x14ac:dyDescent="0.5">
      <c r="A13" s="50">
        <v>9</v>
      </c>
      <c r="B13" s="65" t="s">
        <v>61</v>
      </c>
      <c r="C13" s="78" t="s">
        <v>52</v>
      </c>
      <c r="D13" s="20" t="s">
        <v>59</v>
      </c>
      <c r="E13" s="21" t="s">
        <v>62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2"/>
        <v>0</v>
      </c>
      <c r="M13" s="3" t="str">
        <f t="shared" si="3"/>
        <v>ไม่ผ่าน</v>
      </c>
      <c r="R13" s="1" t="s">
        <v>96</v>
      </c>
    </row>
    <row r="14" spans="1:18" ht="17.25" customHeight="1" x14ac:dyDescent="0.5">
      <c r="A14" s="27">
        <v>10</v>
      </c>
      <c r="B14" s="65" t="s">
        <v>63</v>
      </c>
      <c r="C14" s="78" t="s">
        <v>52</v>
      </c>
      <c r="D14" s="20" t="s">
        <v>64</v>
      </c>
      <c r="E14" s="21" t="s">
        <v>65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2"/>
        <v>0</v>
      </c>
      <c r="M14" s="3" t="str">
        <f t="shared" si="3"/>
        <v>ไม่ผ่าน</v>
      </c>
    </row>
    <row r="15" spans="1:18" ht="17.25" customHeight="1" x14ac:dyDescent="0.5">
      <c r="A15" s="27">
        <v>11</v>
      </c>
      <c r="B15" s="65" t="s">
        <v>66</v>
      </c>
      <c r="C15" s="78" t="s">
        <v>52</v>
      </c>
      <c r="D15" s="20" t="s">
        <v>67</v>
      </c>
      <c r="E15" s="21" t="s">
        <v>68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2"/>
        <v>0</v>
      </c>
      <c r="M15" s="3" t="str">
        <f t="shared" si="3"/>
        <v>ไม่ผ่าน</v>
      </c>
    </row>
    <row r="16" spans="1:18" ht="17.25" customHeight="1" x14ac:dyDescent="0.5">
      <c r="A16" s="27">
        <v>12</v>
      </c>
      <c r="B16" s="65" t="s">
        <v>69</v>
      </c>
      <c r="C16" s="96" t="s">
        <v>52</v>
      </c>
      <c r="D16" s="86" t="s">
        <v>70</v>
      </c>
      <c r="E16" s="87" t="s">
        <v>71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2"/>
        <v>0</v>
      </c>
      <c r="M16" s="3" t="str">
        <f t="shared" si="3"/>
        <v>ไม่ผ่าน</v>
      </c>
    </row>
    <row r="17" spans="1:13" ht="17.25" customHeight="1" x14ac:dyDescent="0.5">
      <c r="A17" s="27">
        <v>13</v>
      </c>
      <c r="B17" s="65" t="s">
        <v>72</v>
      </c>
      <c r="C17" s="96" t="s">
        <v>52</v>
      </c>
      <c r="D17" s="86" t="s">
        <v>73</v>
      </c>
      <c r="E17" s="87" t="s">
        <v>74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2"/>
        <v>0</v>
      </c>
      <c r="M17" s="3" t="str">
        <f t="shared" si="3"/>
        <v>ไม่ผ่าน</v>
      </c>
    </row>
    <row r="18" spans="1:13" ht="17.25" customHeight="1" x14ac:dyDescent="0.5">
      <c r="A18" s="27">
        <v>14</v>
      </c>
      <c r="B18" s="65" t="s">
        <v>75</v>
      </c>
      <c r="C18" s="78" t="s">
        <v>52</v>
      </c>
      <c r="D18" s="20" t="s">
        <v>76</v>
      </c>
      <c r="E18" s="21" t="s">
        <v>77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2"/>
        <v>0</v>
      </c>
      <c r="M18" s="3" t="str">
        <f t="shared" si="3"/>
        <v>ไม่ผ่าน</v>
      </c>
    </row>
    <row r="19" spans="1:13" ht="17.25" customHeight="1" x14ac:dyDescent="0.5">
      <c r="A19" s="27">
        <v>15</v>
      </c>
      <c r="B19" s="65" t="s">
        <v>78</v>
      </c>
      <c r="C19" s="78" t="s">
        <v>52</v>
      </c>
      <c r="D19" s="20" t="s">
        <v>79</v>
      </c>
      <c r="E19" s="21" t="s">
        <v>80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2"/>
        <v>0</v>
      </c>
      <c r="M19" s="3" t="str">
        <f t="shared" si="3"/>
        <v>ไม่ผ่าน</v>
      </c>
    </row>
    <row r="20" spans="1:13" ht="17.25" customHeight="1" x14ac:dyDescent="0.5">
      <c r="A20" s="27">
        <v>16</v>
      </c>
      <c r="B20" s="65" t="s">
        <v>81</v>
      </c>
      <c r="C20" s="78" t="s">
        <v>52</v>
      </c>
      <c r="D20" s="20" t="s">
        <v>82</v>
      </c>
      <c r="E20" s="21" t="s">
        <v>83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2"/>
        <v>0</v>
      </c>
      <c r="M20" s="3" t="str">
        <f t="shared" si="3"/>
        <v>ไม่ผ่าน</v>
      </c>
    </row>
    <row r="21" spans="1:13" ht="17.25" customHeight="1" x14ac:dyDescent="0.5">
      <c r="A21" s="27">
        <v>17</v>
      </c>
      <c r="B21" s="65" t="s">
        <v>84</v>
      </c>
      <c r="C21" s="78" t="s">
        <v>52</v>
      </c>
      <c r="D21" s="20" t="s">
        <v>85</v>
      </c>
      <c r="E21" s="21" t="s">
        <v>86</v>
      </c>
      <c r="F21" s="10"/>
      <c r="G21" s="10"/>
      <c r="H21" s="10"/>
      <c r="I21" s="10"/>
      <c r="J21" s="10"/>
      <c r="K21" s="3">
        <f t="shared" si="0"/>
        <v>0</v>
      </c>
      <c r="L21" s="3" t="str">
        <f>IF(K21&lt;=3,"0",IF(K21&lt;=7,"1",IF(K21&lt;=11,"2",IF(K21&gt;=12,"3"))))</f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ht="17.25" customHeight="1" x14ac:dyDescent="0.5">
      <c r="A22" s="27">
        <v>18</v>
      </c>
      <c r="B22" s="65" t="s">
        <v>87</v>
      </c>
      <c r="C22" s="96" t="s">
        <v>52</v>
      </c>
      <c r="D22" s="126" t="s">
        <v>88</v>
      </c>
      <c r="E22" s="127" t="s">
        <v>89</v>
      </c>
      <c r="F22" s="53"/>
      <c r="G22" s="53"/>
      <c r="H22" s="53"/>
      <c r="I22" s="53"/>
      <c r="J22" s="53"/>
      <c r="K22" s="3">
        <f t="shared" si="0"/>
        <v>0</v>
      </c>
      <c r="L22" s="3" t="str">
        <f t="shared" si="2"/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ht="17.25" customHeight="1" x14ac:dyDescent="0.5">
      <c r="A23" s="27">
        <v>19</v>
      </c>
      <c r="B23" s="65" t="s">
        <v>90</v>
      </c>
      <c r="C23" s="96" t="s">
        <v>52</v>
      </c>
      <c r="D23" s="86" t="s">
        <v>91</v>
      </c>
      <c r="E23" s="87" t="s">
        <v>92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2"/>
        <v>0</v>
      </c>
      <c r="M23" s="3" t="str">
        <f>IF(K23&lt;=3,"ไม่ผ่าน",IF(K23&lt;=7,"ผ่าน",IF(K23&lt;=11,"ดี",IF(K23&gt;=12,"ดีเยี่ยม"))))</f>
        <v>ไม่ผ่าน</v>
      </c>
    </row>
    <row r="24" spans="1:13" ht="17.25" customHeight="1" x14ac:dyDescent="0.5">
      <c r="A24" s="27">
        <v>20</v>
      </c>
      <c r="B24" s="65" t="s">
        <v>93</v>
      </c>
      <c r="C24" s="78" t="s">
        <v>52</v>
      </c>
      <c r="D24" s="20" t="s">
        <v>94</v>
      </c>
      <c r="E24" s="21" t="s">
        <v>95</v>
      </c>
      <c r="F24" s="10"/>
      <c r="G24" s="10"/>
      <c r="H24" s="10"/>
      <c r="I24" s="10"/>
      <c r="J24" s="10"/>
      <c r="K24" s="3">
        <f t="shared" ref="K24:K29" si="4">SUM(F24,G24,H24,I24,J24)</f>
        <v>0</v>
      </c>
      <c r="L24" s="3" t="str">
        <f t="shared" si="2"/>
        <v>0</v>
      </c>
      <c r="M24" s="3" t="str">
        <f t="shared" ref="M24:M29" si="5">IF(K24&lt;=3,"ไม่ผ่าน",IF(K24&lt;=7,"ผ่าน",IF(K24&lt;=11,"ดี",IF(K24&gt;=12,"ดีเยี่ยม"))))</f>
        <v>ไม่ผ่าน</v>
      </c>
    </row>
    <row r="25" spans="1:13" ht="17.25" customHeight="1" x14ac:dyDescent="0.5">
      <c r="A25" s="27">
        <v>21</v>
      </c>
      <c r="B25" s="65" t="s">
        <v>97</v>
      </c>
      <c r="C25" s="78" t="s">
        <v>52</v>
      </c>
      <c r="D25" s="20" t="s">
        <v>98</v>
      </c>
      <c r="E25" s="21" t="s">
        <v>99</v>
      </c>
      <c r="F25" s="10"/>
      <c r="G25" s="10"/>
      <c r="H25" s="10"/>
      <c r="I25" s="10"/>
      <c r="J25" s="10"/>
      <c r="K25" s="3">
        <f t="shared" si="4"/>
        <v>0</v>
      </c>
      <c r="L25" s="3" t="str">
        <f>IF(K25&lt;=3,"0",IF(K25&lt;=7,"1",IF(K25&lt;=11,"2",IF(K25&gt;=12,"3"))))</f>
        <v>0</v>
      </c>
      <c r="M25" s="3" t="str">
        <f t="shared" si="5"/>
        <v>ไม่ผ่าน</v>
      </c>
    </row>
    <row r="26" spans="1:13" ht="17.25" customHeight="1" x14ac:dyDescent="0.5">
      <c r="A26" s="27">
        <v>22</v>
      </c>
      <c r="B26" s="65" t="s">
        <v>100</v>
      </c>
      <c r="C26" s="78" t="s">
        <v>52</v>
      </c>
      <c r="D26" s="20" t="s">
        <v>101</v>
      </c>
      <c r="E26" s="21" t="s">
        <v>102</v>
      </c>
      <c r="F26" s="10"/>
      <c r="G26" s="10"/>
      <c r="H26" s="10"/>
      <c r="I26" s="10"/>
      <c r="J26" s="10"/>
      <c r="K26" s="3">
        <f t="shared" si="4"/>
        <v>0</v>
      </c>
      <c r="L26" s="3" t="str">
        <f>IF(K26&lt;=3,"0",IF(K26&lt;=7,"1",IF(K26&lt;=11,"2",IF(K26&gt;=12,"3"))))</f>
        <v>0</v>
      </c>
      <c r="M26" s="3" t="str">
        <f t="shared" si="5"/>
        <v>ไม่ผ่าน</v>
      </c>
    </row>
    <row r="27" spans="1:13" ht="17.25" customHeight="1" x14ac:dyDescent="0.5">
      <c r="A27" s="27">
        <v>23</v>
      </c>
      <c r="B27" s="65" t="s">
        <v>103</v>
      </c>
      <c r="C27" s="78" t="s">
        <v>52</v>
      </c>
      <c r="D27" s="20" t="s">
        <v>104</v>
      </c>
      <c r="E27" s="21" t="s">
        <v>105</v>
      </c>
      <c r="F27" s="10"/>
      <c r="G27" s="10"/>
      <c r="H27" s="10"/>
      <c r="I27" s="10"/>
      <c r="J27" s="10"/>
      <c r="K27" s="3">
        <f t="shared" si="4"/>
        <v>0</v>
      </c>
      <c r="L27" s="3" t="str">
        <f>IF(K27&lt;=3,"0",IF(K27&lt;=7,"1",IF(K27&lt;=11,"2",IF(K27&gt;=12,"3"))))</f>
        <v>0</v>
      </c>
      <c r="M27" s="3" t="str">
        <f t="shared" si="5"/>
        <v>ไม่ผ่าน</v>
      </c>
    </row>
    <row r="28" spans="1:13" ht="17.25" customHeight="1" x14ac:dyDescent="0.5">
      <c r="A28" s="27">
        <v>24</v>
      </c>
      <c r="B28" s="65" t="s">
        <v>106</v>
      </c>
      <c r="C28" s="78" t="s">
        <v>52</v>
      </c>
      <c r="D28" s="20" t="s">
        <v>107</v>
      </c>
      <c r="E28" s="21" t="s">
        <v>108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 t="shared" si="5"/>
        <v>ไม่ผ่าน</v>
      </c>
    </row>
    <row r="29" spans="1:13" ht="17.25" customHeight="1" x14ac:dyDescent="0.5">
      <c r="A29" s="27">
        <v>25</v>
      </c>
      <c r="B29" s="65" t="s">
        <v>109</v>
      </c>
      <c r="C29" s="78" t="s">
        <v>52</v>
      </c>
      <c r="D29" s="20" t="s">
        <v>110</v>
      </c>
      <c r="E29" s="21" t="s">
        <v>111</v>
      </c>
      <c r="F29" s="10"/>
      <c r="G29" s="10"/>
      <c r="H29" s="10"/>
      <c r="I29" s="10"/>
      <c r="J29" s="10"/>
      <c r="K29" s="3">
        <f t="shared" si="4"/>
        <v>0</v>
      </c>
      <c r="L29" s="3" t="str">
        <f>IF(K29&lt;=3,"0",IF(K29&lt;=7,"1",IF(K29&lt;=11,"2",IF(K29&gt;=12,"3"))))</f>
        <v>0</v>
      </c>
      <c r="M29" s="3" t="str">
        <f t="shared" si="5"/>
        <v>ไม่ผ่าน</v>
      </c>
    </row>
    <row r="30" spans="1:13" ht="17.25" customHeight="1" x14ac:dyDescent="0.6">
      <c r="A30" s="27">
        <v>26</v>
      </c>
      <c r="B30" s="65" t="s">
        <v>112</v>
      </c>
      <c r="C30" s="66"/>
      <c r="D30" s="67"/>
      <c r="E30" s="68"/>
      <c r="F30" s="4"/>
      <c r="G30" s="4"/>
      <c r="H30" s="4"/>
      <c r="I30" s="4"/>
      <c r="J30" s="4"/>
      <c r="K30" s="3">
        <f t="shared" si="0"/>
        <v>0</v>
      </c>
      <c r="L30" s="3" t="str">
        <f t="shared" si="2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x14ac:dyDescent="0.5">
      <c r="F31" s="125">
        <f>COUNTIF(L5:L29,3)</f>
        <v>0</v>
      </c>
      <c r="G31" s="125">
        <f>COUNTIF(L5:L29,2)</f>
        <v>0</v>
      </c>
      <c r="H31" s="125">
        <f>COUNTIF(L5:L29,1)</f>
        <v>0</v>
      </c>
      <c r="I31" s="125">
        <f>COUNTIF(L5:L29,0)</f>
        <v>25</v>
      </c>
    </row>
    <row r="32" spans="1:13" x14ac:dyDescent="0.5">
      <c r="C32" s="1" t="s">
        <v>2</v>
      </c>
    </row>
    <row r="33" spans="3:13" ht="21" x14ac:dyDescent="0.5">
      <c r="C33" s="1" t="s">
        <v>24</v>
      </c>
      <c r="G33" s="52">
        <f>(F31*100)/25</f>
        <v>0</v>
      </c>
      <c r="K33" s="5" t="s">
        <v>18</v>
      </c>
      <c r="M33" s="52">
        <f>(H31*100)/25</f>
        <v>0</v>
      </c>
    </row>
    <row r="34" spans="3:13" ht="21" x14ac:dyDescent="0.5">
      <c r="C34" s="1" t="s">
        <v>23</v>
      </c>
      <c r="G34" s="52">
        <f>(G31*100)/25</f>
        <v>0</v>
      </c>
      <c r="K34" s="5" t="s">
        <v>19</v>
      </c>
      <c r="M34" s="52">
        <f>(I31*100)/25</f>
        <v>100</v>
      </c>
    </row>
    <row r="35" spans="3:13" x14ac:dyDescent="0.5">
      <c r="C35" s="1" t="s">
        <v>15</v>
      </c>
      <c r="K35" s="1" t="s">
        <v>20</v>
      </c>
    </row>
    <row r="36" spans="3:13" x14ac:dyDescent="0.5">
      <c r="C36" s="1" t="s">
        <v>16</v>
      </c>
      <c r="K36" s="1" t="s">
        <v>22</v>
      </c>
    </row>
    <row r="37" spans="3:13" x14ac:dyDescent="0.5">
      <c r="C37" s="1" t="s">
        <v>17</v>
      </c>
      <c r="K37" s="1" t="s">
        <v>21</v>
      </c>
    </row>
  </sheetData>
  <mergeCells count="8">
    <mergeCell ref="C3:E4"/>
    <mergeCell ref="B3:B4"/>
    <mergeCell ref="K3:K4"/>
    <mergeCell ref="A3:A4"/>
    <mergeCell ref="F3:J3"/>
    <mergeCell ref="A2:M2"/>
    <mergeCell ref="L3:L4"/>
    <mergeCell ref="M3:M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H14" sqref="H14"/>
    </sheetView>
  </sheetViews>
  <sheetFormatPr defaultRowHeight="13.8" x14ac:dyDescent="0.25"/>
  <cols>
    <col min="1" max="1" width="4.69921875" customWidth="1"/>
    <col min="2" max="2" width="7.59765625" customWidth="1"/>
    <col min="3" max="3" width="6.3984375" customWidth="1"/>
    <col min="4" max="4" width="8.09765625" customWidth="1"/>
    <col min="5" max="5" width="9.3984375" customWidth="1"/>
    <col min="6" max="10" width="3.3984375" customWidth="1"/>
    <col min="11" max="11" width="7" customWidth="1"/>
    <col min="12" max="12" width="6.5" customWidth="1"/>
    <col min="13" max="13" width="7" customWidth="1"/>
  </cols>
  <sheetData>
    <row r="1" spans="1:13" s="1" customFormat="1" ht="21" x14ac:dyDescent="0.6">
      <c r="A1" s="2"/>
      <c r="B1" s="2"/>
      <c r="C1" s="2"/>
      <c r="D1" s="2"/>
      <c r="E1" s="154" t="s">
        <v>2</v>
      </c>
      <c r="F1" s="154"/>
      <c r="G1" s="154"/>
      <c r="H1" s="154"/>
      <c r="I1" s="154"/>
      <c r="J1" s="154"/>
      <c r="K1" s="154"/>
      <c r="L1" s="154"/>
      <c r="M1" s="154"/>
    </row>
    <row r="2" spans="1:13" s="1" customFormat="1" ht="19.5" customHeight="1" x14ac:dyDescent="0.6">
      <c r="A2" s="146" t="s">
        <v>896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16.5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4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2.75" customHeight="1" x14ac:dyDescent="0.5">
      <c r="A5" s="45">
        <v>1</v>
      </c>
      <c r="B5" s="118" t="s">
        <v>818</v>
      </c>
      <c r="C5" s="119" t="s">
        <v>37</v>
      </c>
      <c r="D5" s="120" t="s">
        <v>819</v>
      </c>
      <c r="E5" s="121" t="s">
        <v>820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.75" customHeight="1" x14ac:dyDescent="0.5">
      <c r="A6" s="45">
        <v>2</v>
      </c>
      <c r="B6" s="118" t="s">
        <v>821</v>
      </c>
      <c r="C6" s="122" t="s">
        <v>37</v>
      </c>
      <c r="D6" s="123" t="s">
        <v>822</v>
      </c>
      <c r="E6" s="117" t="s">
        <v>823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3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2.75" customHeight="1" x14ac:dyDescent="0.5">
      <c r="A7" s="45">
        <v>3</v>
      </c>
      <c r="B7" s="118" t="s">
        <v>824</v>
      </c>
      <c r="C7" s="122" t="s">
        <v>37</v>
      </c>
      <c r="D7" s="116" t="s">
        <v>825</v>
      </c>
      <c r="E7" s="117" t="s">
        <v>92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 x14ac:dyDescent="0.5">
      <c r="A8" s="45">
        <v>4</v>
      </c>
      <c r="B8" s="118" t="s">
        <v>826</v>
      </c>
      <c r="C8" s="122" t="s">
        <v>37</v>
      </c>
      <c r="D8" s="116" t="s">
        <v>827</v>
      </c>
      <c r="E8" s="117" t="s">
        <v>828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 x14ac:dyDescent="0.5">
      <c r="A9" s="45">
        <v>5</v>
      </c>
      <c r="B9" s="118" t="s">
        <v>829</v>
      </c>
      <c r="C9" s="122" t="s">
        <v>37</v>
      </c>
      <c r="D9" s="116" t="s">
        <v>830</v>
      </c>
      <c r="E9" s="117" t="s">
        <v>831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 x14ac:dyDescent="0.5">
      <c r="A10" s="45">
        <v>6</v>
      </c>
      <c r="B10" s="118" t="s">
        <v>832</v>
      </c>
      <c r="C10" s="122" t="s">
        <v>37</v>
      </c>
      <c r="D10" s="116" t="s">
        <v>830</v>
      </c>
      <c r="E10" s="117" t="s">
        <v>833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 x14ac:dyDescent="0.5">
      <c r="A11" s="46">
        <v>7</v>
      </c>
      <c r="B11" s="118" t="s">
        <v>834</v>
      </c>
      <c r="C11" s="122" t="s">
        <v>37</v>
      </c>
      <c r="D11" s="116" t="s">
        <v>835</v>
      </c>
      <c r="E11" s="117" t="s">
        <v>836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 x14ac:dyDescent="0.5">
      <c r="A12" s="45">
        <v>8</v>
      </c>
      <c r="B12" s="118" t="s">
        <v>837</v>
      </c>
      <c r="C12" s="122" t="s">
        <v>37</v>
      </c>
      <c r="D12" s="116" t="s">
        <v>838</v>
      </c>
      <c r="E12" s="117" t="s">
        <v>839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 x14ac:dyDescent="0.5">
      <c r="A13" s="47">
        <v>9</v>
      </c>
      <c r="B13" s="118" t="s">
        <v>840</v>
      </c>
      <c r="C13" s="122" t="s">
        <v>37</v>
      </c>
      <c r="D13" s="116" t="s">
        <v>484</v>
      </c>
      <c r="E13" s="117" t="s">
        <v>556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 x14ac:dyDescent="0.5">
      <c r="A14" s="45">
        <v>10</v>
      </c>
      <c r="B14" s="118" t="s">
        <v>841</v>
      </c>
      <c r="C14" s="122" t="s">
        <v>37</v>
      </c>
      <c r="D14" s="116" t="s">
        <v>842</v>
      </c>
      <c r="E14" s="117" t="s">
        <v>843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 x14ac:dyDescent="0.5">
      <c r="A15" s="45">
        <v>11</v>
      </c>
      <c r="B15" s="118" t="s">
        <v>844</v>
      </c>
      <c r="C15" s="78" t="s">
        <v>37</v>
      </c>
      <c r="D15" s="20" t="s">
        <v>845</v>
      </c>
      <c r="E15" s="21" t="s">
        <v>846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2.75" customHeight="1" x14ac:dyDescent="0.5">
      <c r="A16" s="45">
        <v>12</v>
      </c>
      <c r="B16" s="118" t="s">
        <v>847</v>
      </c>
      <c r="C16" s="116" t="s">
        <v>37</v>
      </c>
      <c r="D16" s="116" t="s">
        <v>848</v>
      </c>
      <c r="E16" s="116" t="s">
        <v>507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2.75" customHeight="1" x14ac:dyDescent="0.5">
      <c r="A17" s="45">
        <v>13</v>
      </c>
      <c r="B17" s="118" t="s">
        <v>849</v>
      </c>
      <c r="C17" s="122" t="s">
        <v>37</v>
      </c>
      <c r="D17" s="116" t="s">
        <v>850</v>
      </c>
      <c r="E17" s="117" t="s">
        <v>851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ref="M17:M28" si="3">IF(K17&lt;=3,"ไม่ผ่าน",IF(K17&lt;=7,"ผ่าน",IF(K17&lt;=11,"ดี",IF(K17&gt;=12,"ดีเยี่ยม"))))</f>
        <v>ไม่ผ่าน</v>
      </c>
    </row>
    <row r="18" spans="1:13" s="1" customFormat="1" ht="12.75" customHeight="1" x14ac:dyDescent="0.5">
      <c r="A18" s="45">
        <v>14</v>
      </c>
      <c r="B18" s="118" t="s">
        <v>852</v>
      </c>
      <c r="C18" s="122" t="s">
        <v>52</v>
      </c>
      <c r="D18" s="116" t="s">
        <v>853</v>
      </c>
      <c r="E18" s="117" t="s">
        <v>854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2.75" customHeight="1" x14ac:dyDescent="0.5">
      <c r="A19" s="45">
        <v>15</v>
      </c>
      <c r="B19" s="118" t="s">
        <v>855</v>
      </c>
      <c r="C19" s="122" t="s">
        <v>52</v>
      </c>
      <c r="D19" s="116" t="s">
        <v>856</v>
      </c>
      <c r="E19" s="117" t="s">
        <v>857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2.75" customHeight="1" x14ac:dyDescent="0.5">
      <c r="A20" s="45">
        <v>16</v>
      </c>
      <c r="B20" s="118" t="s">
        <v>858</v>
      </c>
      <c r="C20" s="122" t="s">
        <v>52</v>
      </c>
      <c r="D20" s="116" t="s">
        <v>859</v>
      </c>
      <c r="E20" s="117" t="s">
        <v>860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2.75" customHeight="1" x14ac:dyDescent="0.5">
      <c r="A21" s="45">
        <v>17</v>
      </c>
      <c r="B21" s="118" t="s">
        <v>861</v>
      </c>
      <c r="C21" s="122" t="s">
        <v>52</v>
      </c>
      <c r="D21" s="116" t="s">
        <v>665</v>
      </c>
      <c r="E21" s="117" t="s">
        <v>862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2.75" customHeight="1" x14ac:dyDescent="0.5">
      <c r="A22" s="45">
        <v>18</v>
      </c>
      <c r="B22" s="118" t="s">
        <v>863</v>
      </c>
      <c r="C22" s="122" t="s">
        <v>52</v>
      </c>
      <c r="D22" s="116" t="s">
        <v>864</v>
      </c>
      <c r="E22" s="117" t="s">
        <v>865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2.75" customHeight="1" x14ac:dyDescent="0.5">
      <c r="A23" s="45">
        <v>19</v>
      </c>
      <c r="B23" s="118" t="s">
        <v>866</v>
      </c>
      <c r="C23" s="122" t="s">
        <v>52</v>
      </c>
      <c r="D23" s="116" t="s">
        <v>867</v>
      </c>
      <c r="E23" s="117" t="s">
        <v>868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2.75" customHeight="1" x14ac:dyDescent="0.5">
      <c r="A24" s="45">
        <v>20</v>
      </c>
      <c r="B24" s="118" t="s">
        <v>869</v>
      </c>
      <c r="C24" s="122" t="s">
        <v>52</v>
      </c>
      <c r="D24" s="116" t="s">
        <v>870</v>
      </c>
      <c r="E24" s="117" t="s">
        <v>871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2.75" customHeight="1" x14ac:dyDescent="0.5">
      <c r="A25" s="45">
        <v>21</v>
      </c>
      <c r="B25" s="118" t="s">
        <v>872</v>
      </c>
      <c r="C25" s="122" t="s">
        <v>52</v>
      </c>
      <c r="D25" s="116" t="s">
        <v>873</v>
      </c>
      <c r="E25" s="117" t="s">
        <v>874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2.75" customHeight="1" x14ac:dyDescent="0.5">
      <c r="A26" s="45">
        <v>22</v>
      </c>
      <c r="B26" s="118" t="s">
        <v>875</v>
      </c>
      <c r="C26" s="122" t="s">
        <v>52</v>
      </c>
      <c r="D26" s="116" t="s">
        <v>876</v>
      </c>
      <c r="E26" s="117" t="s">
        <v>877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2.75" customHeight="1" x14ac:dyDescent="0.5">
      <c r="A27" s="45">
        <v>23</v>
      </c>
      <c r="B27" s="118" t="s">
        <v>878</v>
      </c>
      <c r="C27" s="122" t="s">
        <v>52</v>
      </c>
      <c r="D27" s="116" t="s">
        <v>879</v>
      </c>
      <c r="E27" s="117" t="s">
        <v>880</v>
      </c>
      <c r="F27" s="10"/>
      <c r="G27" s="10"/>
      <c r="H27" s="10"/>
      <c r="I27" s="10"/>
      <c r="J27" s="10"/>
      <c r="K27" s="3">
        <f t="shared" ref="K27:K33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2.75" customHeight="1" x14ac:dyDescent="0.5">
      <c r="A28" s="45">
        <v>24</v>
      </c>
      <c r="B28" s="118" t="s">
        <v>881</v>
      </c>
      <c r="C28" s="122" t="s">
        <v>52</v>
      </c>
      <c r="D28" s="116" t="s">
        <v>882</v>
      </c>
      <c r="E28" s="117" t="s">
        <v>883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2.75" customHeight="1" x14ac:dyDescent="0.5">
      <c r="A29" s="46">
        <v>25</v>
      </c>
      <c r="B29" s="118" t="s">
        <v>884</v>
      </c>
      <c r="C29" s="122" t="s">
        <v>52</v>
      </c>
      <c r="D29" s="116" t="s">
        <v>885</v>
      </c>
      <c r="E29" s="117" t="s">
        <v>886</v>
      </c>
      <c r="F29" s="10"/>
      <c r="G29" s="10"/>
      <c r="H29" s="10"/>
      <c r="I29" s="10"/>
      <c r="J29" s="10"/>
      <c r="K29" s="3">
        <f t="shared" si="4"/>
        <v>0</v>
      </c>
      <c r="L29" s="3" t="str">
        <f>IF(K29&lt;=3,"0",IF(K29&lt;=7,"1",IF(K29&lt;=11,"2",IF(K29&gt;=12,"3"))))</f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2.75" customHeight="1" x14ac:dyDescent="0.5">
      <c r="A30" s="45">
        <v>26</v>
      </c>
      <c r="B30" s="118" t="s">
        <v>887</v>
      </c>
      <c r="C30" s="122" t="s">
        <v>52</v>
      </c>
      <c r="D30" s="116" t="s">
        <v>888</v>
      </c>
      <c r="E30" s="117" t="s">
        <v>889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2.75" customHeight="1" x14ac:dyDescent="0.5">
      <c r="A31" s="45">
        <v>27</v>
      </c>
      <c r="B31" s="118" t="s">
        <v>890</v>
      </c>
      <c r="C31" s="122" t="s">
        <v>52</v>
      </c>
      <c r="D31" s="116" t="s">
        <v>891</v>
      </c>
      <c r="E31" s="117" t="s">
        <v>892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2.75" customHeight="1" x14ac:dyDescent="0.5">
      <c r="A32" s="45">
        <v>28</v>
      </c>
      <c r="B32" s="124">
        <v>15626</v>
      </c>
      <c r="C32" s="122" t="s">
        <v>52</v>
      </c>
      <c r="D32" s="116" t="s">
        <v>893</v>
      </c>
      <c r="E32" s="117" t="s">
        <v>894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20" s="1" customFormat="1" ht="12.75" customHeight="1" x14ac:dyDescent="0.5">
      <c r="A33" s="45">
        <v>29</v>
      </c>
      <c r="B33" s="124">
        <v>15627</v>
      </c>
      <c r="C33" s="122" t="s">
        <v>52</v>
      </c>
      <c r="D33" s="116" t="s">
        <v>895</v>
      </c>
      <c r="E33" s="117" t="s">
        <v>894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20" s="1" customFormat="1" ht="15.75" customHeight="1" x14ac:dyDescent="0.6">
      <c r="A34" s="56"/>
      <c r="B34" s="57"/>
      <c r="C34" s="60" t="s">
        <v>2</v>
      </c>
      <c r="D34" s="58"/>
      <c r="E34" s="58"/>
      <c r="F34" s="125">
        <f>COUNTIF(L5:L33,3)</f>
        <v>0</v>
      </c>
      <c r="G34" s="125">
        <f>COUNTIF(L5:L33,2)</f>
        <v>0</v>
      </c>
      <c r="H34" s="125">
        <f>COUNTIF(L5:L33,1)</f>
        <v>0</v>
      </c>
      <c r="I34" s="125">
        <f>COUNTIF(L5:L33,0)</f>
        <v>29</v>
      </c>
      <c r="J34" s="40"/>
      <c r="K34" s="59"/>
      <c r="L34" s="59"/>
      <c r="M34" s="59"/>
    </row>
    <row r="35" spans="1:20" s="1" customFormat="1" ht="21" x14ac:dyDescent="0.5">
      <c r="C35" s="1" t="s">
        <v>13</v>
      </c>
      <c r="F35" s="5"/>
      <c r="G35" s="155">
        <f>(F34*100)/29</f>
        <v>0</v>
      </c>
      <c r="H35" s="155"/>
      <c r="I35" s="5"/>
      <c r="J35" s="5"/>
      <c r="K35" s="5" t="s">
        <v>18</v>
      </c>
      <c r="M35" s="55">
        <f>(H34*100)/29</f>
        <v>0</v>
      </c>
      <c r="N35" s="55"/>
    </row>
    <row r="36" spans="1:20" s="1" customFormat="1" ht="21" x14ac:dyDescent="0.5">
      <c r="C36" s="1" t="s">
        <v>14</v>
      </c>
      <c r="F36" s="5"/>
      <c r="G36" s="155">
        <f>(G34*100)/29</f>
        <v>0</v>
      </c>
      <c r="H36" s="155"/>
      <c r="I36" s="5"/>
      <c r="J36" s="5"/>
      <c r="K36" s="5" t="s">
        <v>19</v>
      </c>
      <c r="M36" s="55">
        <f>(I34*100)/29</f>
        <v>100</v>
      </c>
      <c r="N36" s="55"/>
    </row>
    <row r="37" spans="1:20" s="1" customFormat="1" ht="19.8" x14ac:dyDescent="0.5">
      <c r="C37" s="1" t="s">
        <v>15</v>
      </c>
      <c r="F37" s="5"/>
      <c r="G37" s="5"/>
      <c r="H37" s="5"/>
      <c r="I37" s="1" t="s">
        <v>20</v>
      </c>
      <c r="J37" s="5"/>
      <c r="Q37" s="5"/>
      <c r="R37" s="5"/>
      <c r="S37" s="5"/>
      <c r="T37" s="5"/>
    </row>
    <row r="38" spans="1:20" s="1" customFormat="1" ht="19.8" x14ac:dyDescent="0.5">
      <c r="C38" s="1" t="s">
        <v>16</v>
      </c>
      <c r="F38" s="5"/>
      <c r="G38" s="5"/>
      <c r="H38" s="5"/>
      <c r="I38" s="1" t="s">
        <v>22</v>
      </c>
      <c r="J38" s="5"/>
    </row>
    <row r="39" spans="1:20" s="1" customFormat="1" ht="19.8" x14ac:dyDescent="0.5">
      <c r="C39" s="1" t="s">
        <v>17</v>
      </c>
      <c r="F39" s="5"/>
      <c r="G39" s="5"/>
      <c r="H39" s="5"/>
      <c r="I39" s="1" t="s">
        <v>21</v>
      </c>
      <c r="J39" s="5"/>
    </row>
  </sheetData>
  <mergeCells count="11">
    <mergeCell ref="L3:L4"/>
    <mergeCell ref="M3:M4"/>
    <mergeCell ref="B3:B4"/>
    <mergeCell ref="G35:H35"/>
    <mergeCell ref="G36:H36"/>
    <mergeCell ref="C3:E4"/>
    <mergeCell ref="E1:M1"/>
    <mergeCell ref="A2:M2"/>
    <mergeCell ref="A3:A4"/>
    <mergeCell ref="F3:J3"/>
    <mergeCell ref="K3:K4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16" sqref="D16"/>
    </sheetView>
  </sheetViews>
  <sheetFormatPr defaultRowHeight="13.8" x14ac:dyDescent="0.25"/>
  <cols>
    <col min="1" max="1" width="4.3984375" customWidth="1"/>
    <col min="2" max="2" width="7.8984375" customWidth="1"/>
    <col min="3" max="3" width="6.3984375" customWidth="1"/>
    <col min="4" max="4" width="9.8984375" customWidth="1"/>
    <col min="5" max="5" width="9.69921875" customWidth="1"/>
    <col min="6" max="10" width="3.69921875" customWidth="1"/>
    <col min="11" max="11" width="7.09765625" customWidth="1"/>
    <col min="12" max="12" width="8.19921875" customWidth="1"/>
    <col min="13" max="13" width="10.19921875" customWidth="1"/>
  </cols>
  <sheetData>
    <row r="1" spans="1:13" s="1" customFormat="1" ht="21" x14ac:dyDescent="0.6">
      <c r="A1" s="2"/>
      <c r="B1" s="2"/>
      <c r="C1" s="2"/>
      <c r="D1" s="2"/>
      <c r="E1" s="154" t="s">
        <v>2</v>
      </c>
      <c r="F1" s="154"/>
      <c r="G1" s="154"/>
      <c r="H1" s="154"/>
      <c r="I1" s="154"/>
      <c r="J1" s="154"/>
      <c r="K1" s="154"/>
      <c r="L1" s="154"/>
      <c r="M1" s="154"/>
    </row>
    <row r="2" spans="1:13" s="1" customFormat="1" ht="29.25" customHeight="1" x14ac:dyDescent="0.6">
      <c r="A2" s="146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15.75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4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2" customFormat="1" ht="12.75" customHeight="1" x14ac:dyDescent="0.5">
      <c r="A5" s="29">
        <v>1</v>
      </c>
      <c r="B5" s="30"/>
      <c r="C5" s="31"/>
      <c r="D5" s="32"/>
      <c r="E5" s="33"/>
      <c r="F5" s="10"/>
      <c r="G5" s="10"/>
      <c r="H5" s="10"/>
      <c r="I5" s="10"/>
      <c r="J5" s="10"/>
      <c r="K5" s="11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2.75" customHeight="1" x14ac:dyDescent="0.5">
      <c r="A6" s="29">
        <v>2</v>
      </c>
      <c r="B6" s="30"/>
      <c r="C6" s="31"/>
      <c r="D6" s="32"/>
      <c r="E6" s="33"/>
      <c r="F6" s="10"/>
      <c r="G6" s="10"/>
      <c r="H6" s="10"/>
      <c r="I6" s="10"/>
      <c r="J6" s="10"/>
      <c r="K6" s="11">
        <f t="shared" si="0"/>
        <v>0</v>
      </c>
      <c r="L6" s="3" t="str">
        <f t="shared" ref="L6:L28" si="1">IF(K6&lt;=3,"0",IF(K6&lt;=7,"1",IF(K6&lt;=11,"2",IF(K6&gt;=12,"3"))))</f>
        <v>0</v>
      </c>
      <c r="M6" s="3" t="str">
        <f t="shared" ref="M6:M17" si="2">IF(K6&lt;=3,"ไม่ผ่าน",IF(K6&lt;=7,"ผ่าน",IF(K6&lt;=11,"ดี",IF(K6&gt;=12,"ดีเยี่ยม"))))</f>
        <v>ไม่ผ่าน</v>
      </c>
    </row>
    <row r="7" spans="1:13" s="12" customFormat="1" ht="12.75" customHeight="1" x14ac:dyDescent="0.5">
      <c r="A7" s="29">
        <v>3</v>
      </c>
      <c r="B7" s="30"/>
      <c r="C7" s="31"/>
      <c r="D7" s="32"/>
      <c r="E7" s="33"/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" customFormat="1" ht="12.75" customHeight="1" x14ac:dyDescent="0.5">
      <c r="A8" s="29">
        <v>4</v>
      </c>
      <c r="B8" s="30"/>
      <c r="C8" s="31"/>
      <c r="D8" s="32"/>
      <c r="E8" s="33"/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" customFormat="1" ht="12.75" customHeight="1" x14ac:dyDescent="0.5">
      <c r="A9" s="29">
        <v>5</v>
      </c>
      <c r="B9" s="30"/>
      <c r="C9" s="31"/>
      <c r="D9" s="32"/>
      <c r="E9" s="33"/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2.75" customHeight="1" x14ac:dyDescent="0.5">
      <c r="A10" s="29">
        <v>6</v>
      </c>
      <c r="B10" s="30"/>
      <c r="C10" s="31"/>
      <c r="D10" s="32"/>
      <c r="E10" s="33"/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2.75" customHeight="1" x14ac:dyDescent="0.5">
      <c r="A11" s="34">
        <v>7</v>
      </c>
      <c r="B11" s="30"/>
      <c r="C11" s="31"/>
      <c r="D11" s="32"/>
      <c r="E11" s="33"/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2.75" customHeight="1" x14ac:dyDescent="0.5">
      <c r="A12" s="29">
        <v>8</v>
      </c>
      <c r="B12" s="30"/>
      <c r="C12" s="31"/>
      <c r="D12" s="32"/>
      <c r="E12" s="33"/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2.75" customHeight="1" x14ac:dyDescent="0.5">
      <c r="A13" s="35">
        <v>9</v>
      </c>
      <c r="B13" s="30"/>
      <c r="C13" s="31"/>
      <c r="D13" s="32"/>
      <c r="E13" s="33"/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2.75" customHeight="1" x14ac:dyDescent="0.5">
      <c r="A14" s="29">
        <v>10</v>
      </c>
      <c r="B14" s="30"/>
      <c r="C14" s="31"/>
      <c r="D14" s="32"/>
      <c r="E14" s="33"/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2.75" customHeight="1" x14ac:dyDescent="0.5">
      <c r="A15" s="29">
        <v>11</v>
      </c>
      <c r="B15" s="30"/>
      <c r="C15" s="31"/>
      <c r="D15" s="32"/>
      <c r="E15" s="33"/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2.75" customHeight="1" x14ac:dyDescent="0.5">
      <c r="A16" s="29">
        <v>12</v>
      </c>
      <c r="B16" s="30"/>
      <c r="C16" s="31"/>
      <c r="D16" s="32"/>
      <c r="E16" s="33"/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4" s="12" customFormat="1" ht="12.75" customHeight="1" x14ac:dyDescent="0.5">
      <c r="A17" s="29">
        <v>13</v>
      </c>
      <c r="B17" s="30"/>
      <c r="C17" s="31"/>
      <c r="D17" s="32"/>
      <c r="E17" s="33"/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4" s="12" customFormat="1" ht="12.75" customHeight="1" x14ac:dyDescent="0.5">
      <c r="A18" s="29">
        <v>14</v>
      </c>
      <c r="B18" s="30"/>
      <c r="C18" s="31"/>
      <c r="D18" s="32"/>
      <c r="E18" s="33"/>
      <c r="F18" s="10"/>
      <c r="G18" s="10"/>
      <c r="H18" s="10"/>
      <c r="I18" s="10"/>
      <c r="J18" s="10"/>
      <c r="K18" s="11">
        <f t="shared" si="0"/>
        <v>0</v>
      </c>
      <c r="L18" s="3" t="str">
        <f>IF(K18&lt;=3,"0",IF(K18&lt;=7,"1",IF(K18&lt;=11,"2",IF(K18&gt;=12,"3"))))</f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4" s="12" customFormat="1" ht="12.75" customHeight="1" x14ac:dyDescent="0.5">
      <c r="A19" s="29">
        <v>15</v>
      </c>
      <c r="B19" s="30"/>
      <c r="C19" s="31"/>
      <c r="D19" s="32"/>
      <c r="E19" s="33"/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t="shared" ref="M19:M28" si="3">IF(K19&lt;=3,"ไม่ผ่าน",IF(K19&lt;=7,"ผ่าน",IF(K19&lt;=11,"ดี",IF(K19&gt;=12,"ดีเยี่ยม"))))</f>
        <v>ไม่ผ่าน</v>
      </c>
    </row>
    <row r="20" spans="1:14" s="12" customFormat="1" ht="12.75" customHeight="1" x14ac:dyDescent="0.5">
      <c r="A20" s="29">
        <v>16</v>
      </c>
      <c r="B20" s="30"/>
      <c r="C20" s="31"/>
      <c r="D20" s="32"/>
      <c r="E20" s="33"/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4" s="12" customFormat="1" ht="12.75" customHeight="1" x14ac:dyDescent="0.5">
      <c r="A21" s="29">
        <v>17</v>
      </c>
      <c r="B21" s="30"/>
      <c r="C21" s="31"/>
      <c r="D21" s="32"/>
      <c r="E21" s="33"/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4" s="12" customFormat="1" ht="12.75" customHeight="1" x14ac:dyDescent="0.5">
      <c r="A22" s="29">
        <v>18</v>
      </c>
      <c r="B22" s="30"/>
      <c r="C22" s="31"/>
      <c r="D22" s="32"/>
      <c r="E22" s="33"/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4" s="12" customFormat="1" ht="12.75" customHeight="1" x14ac:dyDescent="0.5">
      <c r="A23" s="29">
        <v>19</v>
      </c>
      <c r="B23" s="30"/>
      <c r="C23" s="31"/>
      <c r="D23" s="32"/>
      <c r="E23" s="33"/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4" s="12" customFormat="1" ht="12.75" customHeight="1" x14ac:dyDescent="0.5">
      <c r="A24" s="29">
        <v>20</v>
      </c>
      <c r="B24" s="36"/>
      <c r="C24" s="31"/>
      <c r="D24" s="32"/>
      <c r="E24" s="33"/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4" s="12" customFormat="1" ht="12.75" customHeight="1" x14ac:dyDescent="0.5">
      <c r="A25" s="29">
        <v>21</v>
      </c>
      <c r="B25" s="36"/>
      <c r="C25" s="31"/>
      <c r="D25" s="32"/>
      <c r="E25" s="33"/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4" s="12" customFormat="1" ht="12.75" customHeight="1" x14ac:dyDescent="0.5">
      <c r="A26" s="29">
        <v>22</v>
      </c>
      <c r="B26" s="36"/>
      <c r="C26" s="31"/>
      <c r="D26" s="32"/>
      <c r="E26" s="33"/>
      <c r="F26" s="10">
        <v>2</v>
      </c>
      <c r="G26" s="10">
        <v>2</v>
      </c>
      <c r="H26" s="10">
        <v>2</v>
      </c>
      <c r="I26" s="10">
        <v>1</v>
      </c>
      <c r="J26" s="10"/>
      <c r="K26" s="11">
        <f t="shared" si="0"/>
        <v>7</v>
      </c>
      <c r="L26" s="3" t="str">
        <f t="shared" si="1"/>
        <v>1</v>
      </c>
      <c r="M26" s="3" t="str">
        <f t="shared" si="3"/>
        <v>ผ่าน</v>
      </c>
    </row>
    <row r="27" spans="1:14" s="12" customFormat="1" ht="12.75" customHeight="1" x14ac:dyDescent="0.5">
      <c r="A27" s="29">
        <v>23</v>
      </c>
      <c r="B27" s="36"/>
      <c r="C27" s="31"/>
      <c r="D27" s="32"/>
      <c r="E27" s="33"/>
      <c r="F27" s="10"/>
      <c r="G27" s="10"/>
      <c r="H27" s="10"/>
      <c r="I27" s="10"/>
      <c r="J27" s="10"/>
      <c r="K27" s="11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4" s="12" customFormat="1" ht="12.75" customHeight="1" x14ac:dyDescent="0.5">
      <c r="A28" s="29">
        <v>24</v>
      </c>
      <c r="B28" s="36"/>
      <c r="C28" s="36"/>
      <c r="D28" s="36"/>
      <c r="E28" s="36"/>
      <c r="F28" s="10"/>
      <c r="G28" s="10"/>
      <c r="H28" s="10"/>
      <c r="I28" s="10"/>
      <c r="J28" s="10"/>
      <c r="K28" s="11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4" s="12" customFormat="1" ht="12.75" customHeight="1" x14ac:dyDescent="0.5">
      <c r="A29" s="37"/>
      <c r="B29" s="37"/>
      <c r="C29" s="37"/>
      <c r="D29" s="38"/>
      <c r="E29" s="39"/>
      <c r="F29" s="40"/>
      <c r="G29" s="40"/>
      <c r="H29" s="40"/>
      <c r="I29" s="40"/>
      <c r="J29" s="40"/>
      <c r="K29" s="41"/>
      <c r="L29" s="41"/>
      <c r="M29" s="41"/>
    </row>
    <row r="30" spans="1:14" s="12" customFormat="1" ht="15.75" customHeight="1" x14ac:dyDescent="0.5">
      <c r="C30" s="12" t="s">
        <v>2</v>
      </c>
      <c r="F30" s="61">
        <f>COUNTIF(L5:L28,3)</f>
        <v>0</v>
      </c>
      <c r="G30" s="61">
        <f>COUNTIF(L5:L28,2)</f>
        <v>0</v>
      </c>
      <c r="H30" s="61">
        <f>COUNTIF(L5:L28,1)</f>
        <v>1</v>
      </c>
      <c r="I30" s="61">
        <f>COUNTIF(L5:L28,0)</f>
        <v>23</v>
      </c>
      <c r="J30" s="62"/>
    </row>
    <row r="31" spans="1:14" s="12" customFormat="1" ht="15.75" customHeight="1" x14ac:dyDescent="0.5">
      <c r="C31" s="14" t="s">
        <v>13</v>
      </c>
      <c r="E31" s="14"/>
      <c r="F31" s="155">
        <f>(F30*100)/24</f>
        <v>0</v>
      </c>
      <c r="G31" s="155"/>
      <c r="H31" s="13"/>
      <c r="I31" s="13"/>
      <c r="J31" s="13"/>
      <c r="K31" s="13" t="s">
        <v>18</v>
      </c>
      <c r="M31" s="55">
        <f>(H30*100)/24</f>
        <v>4.166666666666667</v>
      </c>
      <c r="N31" s="55"/>
    </row>
    <row r="32" spans="1:14" s="12" customFormat="1" ht="15.75" customHeight="1" x14ac:dyDescent="0.5">
      <c r="C32" s="14" t="s">
        <v>14</v>
      </c>
      <c r="E32" s="14"/>
      <c r="F32" s="155">
        <f>(G30*100)/24</f>
        <v>0</v>
      </c>
      <c r="G32" s="155"/>
      <c r="H32" s="13"/>
      <c r="I32" s="13"/>
      <c r="J32" s="13"/>
      <c r="K32" s="13" t="s">
        <v>19</v>
      </c>
      <c r="M32" s="55">
        <f>(I30*100)/24</f>
        <v>95.833333333333329</v>
      </c>
      <c r="N32" s="55"/>
    </row>
    <row r="33" spans="3:10" s="12" customFormat="1" ht="15.75" customHeight="1" x14ac:dyDescent="0.5">
      <c r="C33" s="12" t="s">
        <v>15</v>
      </c>
      <c r="F33" s="13"/>
      <c r="G33" s="13"/>
      <c r="H33" s="13"/>
      <c r="I33" s="12" t="s">
        <v>20</v>
      </c>
      <c r="J33" s="13"/>
    </row>
    <row r="34" spans="3:10" s="1" customFormat="1" ht="19.8" x14ac:dyDescent="0.5">
      <c r="C34" s="1" t="s">
        <v>16</v>
      </c>
      <c r="F34" s="5"/>
      <c r="G34" s="5"/>
      <c r="H34" s="5"/>
      <c r="I34" s="1" t="s">
        <v>22</v>
      </c>
      <c r="J34" s="5"/>
    </row>
    <row r="35" spans="3:10" s="12" customFormat="1" ht="15.75" customHeight="1" x14ac:dyDescent="0.5">
      <c r="C35" s="12" t="s">
        <v>17</v>
      </c>
      <c r="F35" s="13"/>
      <c r="G35" s="13"/>
      <c r="H35" s="13"/>
      <c r="I35" s="12" t="s">
        <v>21</v>
      </c>
      <c r="J35" s="13"/>
    </row>
  </sheetData>
  <mergeCells count="11">
    <mergeCell ref="L3:L4"/>
    <mergeCell ref="M3:M4"/>
    <mergeCell ref="B3:B4"/>
    <mergeCell ref="F31:G31"/>
    <mergeCell ref="F32:G32"/>
    <mergeCell ref="C3:E4"/>
    <mergeCell ref="E1:M1"/>
    <mergeCell ref="A2:M2"/>
    <mergeCell ref="A3:A4"/>
    <mergeCell ref="F3:J3"/>
    <mergeCell ref="K3:K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4" workbookViewId="0">
      <selection activeCell="D34" sqref="D34"/>
    </sheetView>
  </sheetViews>
  <sheetFormatPr defaultRowHeight="13.8" x14ac:dyDescent="0.25"/>
  <cols>
    <col min="1" max="1" width="3.3984375" customWidth="1"/>
    <col min="2" max="2" width="7.8984375" customWidth="1"/>
    <col min="3" max="3" width="6.19921875" customWidth="1"/>
    <col min="5" max="5" width="8.19921875" customWidth="1"/>
    <col min="6" max="10" width="3.69921875" customWidth="1"/>
    <col min="11" max="11" width="8.09765625" customWidth="1"/>
    <col min="12" max="13" width="6.6992187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9.25" customHeight="1" x14ac:dyDescent="0.6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1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9" customFormat="1" ht="13.5" customHeight="1" x14ac:dyDescent="0.45">
      <c r="A5" s="29">
        <v>1</v>
      </c>
      <c r="B5" s="65" t="s">
        <v>113</v>
      </c>
      <c r="C5" s="78" t="s">
        <v>37</v>
      </c>
      <c r="D5" s="20" t="s">
        <v>114</v>
      </c>
      <c r="E5" s="21" t="s">
        <v>115</v>
      </c>
      <c r="F5" s="7"/>
      <c r="G5" s="7"/>
      <c r="H5" s="7"/>
      <c r="I5" s="7"/>
      <c r="J5" s="7"/>
      <c r="K5" s="8">
        <f t="shared" ref="K5:K23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9" customFormat="1" ht="13.5" customHeight="1" x14ac:dyDescent="0.45">
      <c r="A6" s="29">
        <v>2</v>
      </c>
      <c r="B6" s="65" t="s">
        <v>116</v>
      </c>
      <c r="C6" s="78" t="s">
        <v>37</v>
      </c>
      <c r="D6" s="20" t="s">
        <v>117</v>
      </c>
      <c r="E6" s="21" t="s">
        <v>118</v>
      </c>
      <c r="F6" s="7"/>
      <c r="G6" s="7"/>
      <c r="H6" s="7"/>
      <c r="I6" s="7"/>
      <c r="J6" s="7"/>
      <c r="K6" s="8">
        <f t="shared" si="0"/>
        <v>0</v>
      </c>
      <c r="L6" s="3" t="str">
        <f t="shared" ref="L6:L23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9" customFormat="1" ht="13.5" customHeight="1" x14ac:dyDescent="0.45">
      <c r="A7" s="29">
        <v>3</v>
      </c>
      <c r="B7" s="65" t="s">
        <v>119</v>
      </c>
      <c r="C7" s="78" t="s">
        <v>37</v>
      </c>
      <c r="D7" s="20" t="s">
        <v>120</v>
      </c>
      <c r="E7" s="21" t="s">
        <v>121</v>
      </c>
      <c r="F7" s="7"/>
      <c r="G7" s="7"/>
      <c r="H7" s="7"/>
      <c r="I7" s="7"/>
      <c r="J7" s="7"/>
      <c r="K7" s="8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9" customFormat="1" ht="13.5" customHeight="1" x14ac:dyDescent="0.45">
      <c r="A8" s="29">
        <v>4</v>
      </c>
      <c r="B8" s="65" t="s">
        <v>122</v>
      </c>
      <c r="C8" s="78" t="s">
        <v>37</v>
      </c>
      <c r="D8" s="20" t="s">
        <v>123</v>
      </c>
      <c r="E8" s="21" t="s">
        <v>124</v>
      </c>
      <c r="F8" s="7"/>
      <c r="G8" s="7"/>
      <c r="H8" s="7"/>
      <c r="I8" s="7"/>
      <c r="J8" s="7"/>
      <c r="K8" s="8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9" customFormat="1" ht="13.5" customHeight="1" x14ac:dyDescent="0.45">
      <c r="A9" s="29">
        <v>5</v>
      </c>
      <c r="B9" s="65" t="s">
        <v>125</v>
      </c>
      <c r="C9" s="78" t="s">
        <v>37</v>
      </c>
      <c r="D9" s="84" t="s">
        <v>126</v>
      </c>
      <c r="E9" s="84" t="s">
        <v>127</v>
      </c>
      <c r="F9" s="7"/>
      <c r="G9" s="7"/>
      <c r="H9" s="7"/>
      <c r="I9" s="7"/>
      <c r="J9" s="7"/>
      <c r="K9" s="8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9" customFormat="1" ht="13.5" customHeight="1" x14ac:dyDescent="0.45">
      <c r="A10" s="29">
        <v>6</v>
      </c>
      <c r="B10" s="65" t="s">
        <v>128</v>
      </c>
      <c r="C10" s="85" t="s">
        <v>37</v>
      </c>
      <c r="D10" s="86" t="s">
        <v>129</v>
      </c>
      <c r="E10" s="87" t="s">
        <v>130</v>
      </c>
      <c r="F10" s="7"/>
      <c r="G10" s="7"/>
      <c r="H10" s="7"/>
      <c r="I10" s="7"/>
      <c r="J10" s="7"/>
      <c r="K10" s="8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9" customFormat="1" ht="13.5" customHeight="1" x14ac:dyDescent="0.45">
      <c r="A11" s="29">
        <v>7</v>
      </c>
      <c r="B11" s="65" t="s">
        <v>131</v>
      </c>
      <c r="C11" s="78" t="s">
        <v>37</v>
      </c>
      <c r="D11" s="20" t="s">
        <v>132</v>
      </c>
      <c r="E11" s="21" t="s">
        <v>133</v>
      </c>
      <c r="F11" s="7"/>
      <c r="G11" s="7"/>
      <c r="H11" s="7"/>
      <c r="I11" s="7"/>
      <c r="J11" s="7"/>
      <c r="K11" s="8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9" customFormat="1" ht="13.5" customHeight="1" x14ac:dyDescent="0.45">
      <c r="A12" s="29">
        <v>8</v>
      </c>
      <c r="B12" s="65" t="s">
        <v>134</v>
      </c>
      <c r="C12" s="78" t="s">
        <v>37</v>
      </c>
      <c r="D12" s="20" t="s">
        <v>135</v>
      </c>
      <c r="E12" s="21" t="s">
        <v>136</v>
      </c>
      <c r="F12" s="7"/>
      <c r="G12" s="7"/>
      <c r="H12" s="7"/>
      <c r="I12" s="7"/>
      <c r="J12" s="7"/>
      <c r="K12" s="8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9" customFormat="1" ht="13.5" customHeight="1" x14ac:dyDescent="0.45">
      <c r="A13" s="35">
        <v>9</v>
      </c>
      <c r="B13" s="65" t="s">
        <v>137</v>
      </c>
      <c r="C13" s="78" t="s">
        <v>37</v>
      </c>
      <c r="D13" s="20" t="s">
        <v>138</v>
      </c>
      <c r="E13" s="21" t="s">
        <v>139</v>
      </c>
      <c r="F13" s="7"/>
      <c r="G13" s="7"/>
      <c r="H13" s="7"/>
      <c r="I13" s="7"/>
      <c r="J13" s="7"/>
      <c r="K13" s="8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9" customFormat="1" ht="13.5" customHeight="1" x14ac:dyDescent="0.45">
      <c r="A14" s="29">
        <v>10</v>
      </c>
      <c r="B14" s="65" t="s">
        <v>140</v>
      </c>
      <c r="C14" s="78" t="s">
        <v>37</v>
      </c>
      <c r="D14" s="20" t="s">
        <v>141</v>
      </c>
      <c r="E14" s="21" t="s">
        <v>142</v>
      </c>
      <c r="F14" s="7"/>
      <c r="G14" s="7"/>
      <c r="H14" s="7"/>
      <c r="I14" s="7"/>
      <c r="J14" s="7"/>
      <c r="K14" s="8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9" customFormat="1" ht="13.5" customHeight="1" x14ac:dyDescent="0.45">
      <c r="A15" s="29">
        <v>11</v>
      </c>
      <c r="B15" s="65" t="s">
        <v>143</v>
      </c>
      <c r="C15" s="78" t="s">
        <v>37</v>
      </c>
      <c r="D15" s="20" t="s">
        <v>144</v>
      </c>
      <c r="E15" s="21" t="s">
        <v>145</v>
      </c>
      <c r="F15" s="7"/>
      <c r="G15" s="7"/>
      <c r="H15" s="7"/>
      <c r="I15" s="7"/>
      <c r="J15" s="7"/>
      <c r="K15" s="8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9" customFormat="1" ht="13.5" customHeight="1" x14ac:dyDescent="0.45">
      <c r="A16" s="29">
        <v>12</v>
      </c>
      <c r="B16" s="65" t="s">
        <v>146</v>
      </c>
      <c r="C16" s="78" t="s">
        <v>37</v>
      </c>
      <c r="D16" s="20" t="s">
        <v>147</v>
      </c>
      <c r="E16" s="21" t="s">
        <v>148</v>
      </c>
      <c r="F16" s="7"/>
      <c r="G16" s="7"/>
      <c r="H16" s="7"/>
      <c r="I16" s="7"/>
      <c r="J16" s="7"/>
      <c r="K16" s="8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9" customFormat="1" ht="13.5" customHeight="1" x14ac:dyDescent="0.45">
      <c r="A17" s="29">
        <v>13</v>
      </c>
      <c r="B17" s="65" t="s">
        <v>149</v>
      </c>
      <c r="C17" s="88" t="s">
        <v>37</v>
      </c>
      <c r="D17" s="88" t="s">
        <v>150</v>
      </c>
      <c r="E17" s="89" t="s">
        <v>151</v>
      </c>
      <c r="F17" s="7"/>
      <c r="G17" s="7"/>
      <c r="H17" s="7"/>
      <c r="I17" s="7"/>
      <c r="J17" s="7"/>
      <c r="K17" s="8">
        <f t="shared" si="0"/>
        <v>0</v>
      </c>
      <c r="L17" s="3" t="str">
        <f>IF(K17&lt;=3,"0",IF(K17&lt;=7,"1",IF(K17&lt;=11,"2",IF(K17&gt;=12,"3"))))</f>
        <v>0</v>
      </c>
      <c r="M17" s="3" t="str">
        <f t="shared" ref="M17:M23" si="3">IF(K17&lt;=3,"ไม่ผ่าน",IF(K17&lt;=7,"ผ่าน",IF(K17&lt;=11,"ดี",IF(K17&gt;=12,"ดีเยี่ยม"))))</f>
        <v>ไม่ผ่าน</v>
      </c>
    </row>
    <row r="18" spans="1:13" s="9" customFormat="1" ht="13.5" customHeight="1" x14ac:dyDescent="0.45">
      <c r="A18" s="29">
        <v>14</v>
      </c>
      <c r="B18" s="65" t="s">
        <v>152</v>
      </c>
      <c r="C18" s="90" t="s">
        <v>37</v>
      </c>
      <c r="D18" s="82" t="s">
        <v>153</v>
      </c>
      <c r="E18" s="83" t="s">
        <v>154</v>
      </c>
      <c r="F18" s="7"/>
      <c r="G18" s="7"/>
      <c r="H18" s="7"/>
      <c r="I18" s="7"/>
      <c r="J18" s="7"/>
      <c r="K18" s="8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9" customFormat="1" ht="13.5" customHeight="1" x14ac:dyDescent="0.45">
      <c r="A19" s="29">
        <v>15</v>
      </c>
      <c r="B19" s="65" t="s">
        <v>155</v>
      </c>
      <c r="C19" s="82" t="s">
        <v>37</v>
      </c>
      <c r="D19" s="82" t="s">
        <v>156</v>
      </c>
      <c r="E19" s="83" t="s">
        <v>157</v>
      </c>
      <c r="F19" s="7"/>
      <c r="G19" s="7"/>
      <c r="H19" s="7"/>
      <c r="I19" s="7"/>
      <c r="J19" s="7"/>
      <c r="K19" s="8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9" customFormat="1" ht="13.5" customHeight="1" x14ac:dyDescent="0.45">
      <c r="A20" s="29">
        <v>16</v>
      </c>
      <c r="B20" s="65" t="s">
        <v>158</v>
      </c>
      <c r="C20" s="78" t="s">
        <v>37</v>
      </c>
      <c r="D20" s="20" t="s">
        <v>159</v>
      </c>
      <c r="E20" s="21" t="s">
        <v>160</v>
      </c>
      <c r="F20" s="7"/>
      <c r="G20" s="7"/>
      <c r="H20" s="7"/>
      <c r="I20" s="7"/>
      <c r="J20" s="7"/>
      <c r="K20" s="8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9" customFormat="1" ht="13.5" customHeight="1" x14ac:dyDescent="0.45">
      <c r="A21" s="29">
        <v>17</v>
      </c>
      <c r="B21" s="65" t="s">
        <v>161</v>
      </c>
      <c r="C21" s="82" t="s">
        <v>37</v>
      </c>
      <c r="D21" s="82" t="s">
        <v>162</v>
      </c>
      <c r="E21" s="83" t="s">
        <v>163</v>
      </c>
      <c r="F21" s="7"/>
      <c r="G21" s="7"/>
      <c r="H21" s="7"/>
      <c r="I21" s="7"/>
      <c r="J21" s="7"/>
      <c r="K21" s="8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9" customFormat="1" ht="13.5" customHeight="1" x14ac:dyDescent="0.45">
      <c r="A22" s="29">
        <v>18</v>
      </c>
      <c r="B22" s="65" t="s">
        <v>164</v>
      </c>
      <c r="C22" s="91" t="s">
        <v>37</v>
      </c>
      <c r="D22" s="92" t="s">
        <v>165</v>
      </c>
      <c r="E22" s="93" t="s">
        <v>166</v>
      </c>
      <c r="F22" s="7"/>
      <c r="G22" s="7"/>
      <c r="H22" s="7"/>
      <c r="I22" s="7"/>
      <c r="J22" s="7"/>
      <c r="K22" s="8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9" customFormat="1" ht="13.5" customHeight="1" x14ac:dyDescent="0.45">
      <c r="A23" s="29">
        <v>19</v>
      </c>
      <c r="B23" s="65" t="s">
        <v>167</v>
      </c>
      <c r="C23" s="91" t="s">
        <v>37</v>
      </c>
      <c r="D23" s="92" t="s">
        <v>168</v>
      </c>
      <c r="E23" s="93" t="s">
        <v>166</v>
      </c>
      <c r="F23" s="7"/>
      <c r="G23" s="7"/>
      <c r="H23" s="7"/>
      <c r="I23" s="7"/>
      <c r="J23" s="7"/>
      <c r="K23" s="8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9" customFormat="1" ht="13.5" customHeight="1" x14ac:dyDescent="0.45">
      <c r="A24" s="29">
        <v>20</v>
      </c>
      <c r="B24" s="65" t="s">
        <v>169</v>
      </c>
      <c r="C24" s="105" t="s">
        <v>37</v>
      </c>
      <c r="D24" s="106" t="s">
        <v>170</v>
      </c>
      <c r="E24" s="107" t="s">
        <v>171</v>
      </c>
      <c r="F24" s="7"/>
      <c r="G24" s="7"/>
      <c r="H24" s="7"/>
      <c r="I24" s="7"/>
      <c r="J24" s="7"/>
      <c r="K24" s="8">
        <f t="shared" ref="K24:K39" si="4">SUM(F24,G24,H24,I24,J24)</f>
        <v>0</v>
      </c>
      <c r="L24" s="3" t="str">
        <f t="shared" ref="L24:L39" si="5">IF(K24&lt;=3,"0",IF(K24&lt;=7,"1",IF(K24&lt;=11,"2",IF(K24&gt;=12,"3"))))</f>
        <v>0</v>
      </c>
      <c r="M24" s="3" t="str">
        <f t="shared" ref="M24:M39" si="6">IF(K24&lt;=3,"ไม่ผ่าน",IF(K24&lt;=7,"ผ่าน",IF(K24&lt;=11,"ดี",IF(K24&gt;=12,"ดีเยี่ยม"))))</f>
        <v>ไม่ผ่าน</v>
      </c>
    </row>
    <row r="25" spans="1:13" s="9" customFormat="1" ht="13.5" customHeight="1" x14ac:dyDescent="0.45">
      <c r="A25" s="29">
        <v>21</v>
      </c>
      <c r="B25" s="65" t="s">
        <v>172</v>
      </c>
      <c r="C25" s="78" t="s">
        <v>52</v>
      </c>
      <c r="D25" s="20" t="s">
        <v>173</v>
      </c>
      <c r="E25" s="21" t="s">
        <v>68</v>
      </c>
      <c r="F25" s="7"/>
      <c r="G25" s="7"/>
      <c r="H25" s="7"/>
      <c r="I25" s="7"/>
      <c r="J25" s="7"/>
      <c r="K25" s="8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13" s="9" customFormat="1" ht="13.5" customHeight="1" x14ac:dyDescent="0.45">
      <c r="A26" s="29">
        <v>22</v>
      </c>
      <c r="B26" s="65" t="s">
        <v>174</v>
      </c>
      <c r="C26" s="78" t="s">
        <v>52</v>
      </c>
      <c r="D26" s="20" t="s">
        <v>175</v>
      </c>
      <c r="E26" s="21" t="s">
        <v>176</v>
      </c>
      <c r="F26" s="7"/>
      <c r="G26" s="7"/>
      <c r="H26" s="7"/>
      <c r="I26" s="7"/>
      <c r="J26" s="7"/>
      <c r="K26" s="8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9" customFormat="1" ht="13.5" customHeight="1" x14ac:dyDescent="0.45">
      <c r="A27" s="29">
        <v>23</v>
      </c>
      <c r="B27" s="65" t="s">
        <v>177</v>
      </c>
      <c r="C27" s="78" t="s">
        <v>52</v>
      </c>
      <c r="D27" s="20" t="s">
        <v>178</v>
      </c>
      <c r="E27" s="21" t="s">
        <v>179</v>
      </c>
      <c r="F27" s="7"/>
      <c r="G27" s="7"/>
      <c r="H27" s="7"/>
      <c r="I27" s="7"/>
      <c r="J27" s="7"/>
      <c r="K27" s="8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9" customFormat="1" ht="13.5" customHeight="1" x14ac:dyDescent="0.45">
      <c r="A28" s="29">
        <v>24</v>
      </c>
      <c r="B28" s="65" t="s">
        <v>180</v>
      </c>
      <c r="C28" s="78" t="s">
        <v>52</v>
      </c>
      <c r="D28" s="20" t="s">
        <v>181</v>
      </c>
      <c r="E28" s="21" t="s">
        <v>182</v>
      </c>
      <c r="F28" s="7"/>
      <c r="G28" s="7"/>
      <c r="H28" s="7"/>
      <c r="I28" s="7"/>
      <c r="J28" s="7"/>
      <c r="K28" s="8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9" customFormat="1" ht="13.5" customHeight="1" x14ac:dyDescent="0.45">
      <c r="A29" s="29">
        <v>25</v>
      </c>
      <c r="B29" s="65" t="s">
        <v>183</v>
      </c>
      <c r="C29" s="78" t="s">
        <v>52</v>
      </c>
      <c r="D29" s="20" t="s">
        <v>184</v>
      </c>
      <c r="E29" s="21" t="s">
        <v>185</v>
      </c>
      <c r="F29" s="7"/>
      <c r="G29" s="7"/>
      <c r="H29" s="7"/>
      <c r="I29" s="7"/>
      <c r="J29" s="7"/>
      <c r="K29" s="8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9" customFormat="1" ht="13.5" customHeight="1" x14ac:dyDescent="0.45">
      <c r="A30" s="29">
        <v>26</v>
      </c>
      <c r="B30" s="65" t="s">
        <v>186</v>
      </c>
      <c r="C30" s="78" t="s">
        <v>52</v>
      </c>
      <c r="D30" s="20" t="s">
        <v>187</v>
      </c>
      <c r="E30" s="21" t="s">
        <v>188</v>
      </c>
      <c r="F30" s="7"/>
      <c r="G30" s="7"/>
      <c r="H30" s="7"/>
      <c r="I30" s="7"/>
      <c r="J30" s="7"/>
      <c r="K30" s="8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9" customFormat="1" ht="13.5" customHeight="1" x14ac:dyDescent="0.45">
      <c r="A31" s="29">
        <v>27</v>
      </c>
      <c r="B31" s="65" t="s">
        <v>189</v>
      </c>
      <c r="C31" s="78" t="s">
        <v>52</v>
      </c>
      <c r="D31" s="20" t="s">
        <v>190</v>
      </c>
      <c r="E31" s="21" t="s">
        <v>191</v>
      </c>
      <c r="F31" s="7"/>
      <c r="G31" s="7"/>
      <c r="H31" s="7"/>
      <c r="I31" s="7"/>
      <c r="J31" s="7"/>
      <c r="K31" s="8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9" customFormat="1" ht="13.5" customHeight="1" x14ac:dyDescent="0.45">
      <c r="A32" s="29">
        <v>28</v>
      </c>
      <c r="B32" s="65" t="s">
        <v>192</v>
      </c>
      <c r="C32" s="82" t="s">
        <v>52</v>
      </c>
      <c r="D32" s="82" t="s">
        <v>193</v>
      </c>
      <c r="E32" s="83" t="s">
        <v>194</v>
      </c>
      <c r="F32" s="7"/>
      <c r="G32" s="7"/>
      <c r="H32" s="7"/>
      <c r="I32" s="7"/>
      <c r="J32" s="7"/>
      <c r="K32" s="8">
        <f t="shared" si="4"/>
        <v>0</v>
      </c>
      <c r="L32" s="3" t="str">
        <f t="shared" si="5"/>
        <v>0</v>
      </c>
      <c r="M32" s="3" t="str">
        <f t="shared" si="6"/>
        <v>ไม่ผ่าน</v>
      </c>
    </row>
    <row r="33" spans="1:13" s="9" customFormat="1" ht="13.5" customHeight="1" x14ac:dyDescent="0.45">
      <c r="A33" s="29">
        <v>29</v>
      </c>
      <c r="B33" s="65" t="s">
        <v>195</v>
      </c>
      <c r="C33" s="20" t="s">
        <v>52</v>
      </c>
      <c r="D33" s="20" t="s">
        <v>196</v>
      </c>
      <c r="E33" s="21" t="s">
        <v>197</v>
      </c>
      <c r="F33" s="7"/>
      <c r="G33" s="7"/>
      <c r="H33" s="7"/>
      <c r="I33" s="7"/>
      <c r="J33" s="7"/>
      <c r="K33" s="8">
        <f t="shared" si="4"/>
        <v>0</v>
      </c>
      <c r="L33" s="3" t="str">
        <f t="shared" si="5"/>
        <v>0</v>
      </c>
      <c r="M33" s="3" t="str">
        <f t="shared" si="6"/>
        <v>ไม่ผ่าน</v>
      </c>
    </row>
    <row r="34" spans="1:13" s="9" customFormat="1" ht="13.5" customHeight="1" x14ac:dyDescent="0.45">
      <c r="A34" s="29">
        <v>30</v>
      </c>
      <c r="B34" s="65" t="s">
        <v>198</v>
      </c>
      <c r="C34" s="128" t="s">
        <v>52</v>
      </c>
      <c r="D34" s="128" t="s">
        <v>199</v>
      </c>
      <c r="E34" s="129" t="s">
        <v>200</v>
      </c>
      <c r="F34" s="7"/>
      <c r="G34" s="7"/>
      <c r="H34" s="7"/>
      <c r="I34" s="7"/>
      <c r="J34" s="7"/>
      <c r="K34" s="8">
        <f t="shared" si="4"/>
        <v>0</v>
      </c>
      <c r="L34" s="3" t="str">
        <f t="shared" si="5"/>
        <v>0</v>
      </c>
      <c r="M34" s="3" t="str">
        <f t="shared" si="6"/>
        <v>ไม่ผ่าน</v>
      </c>
    </row>
    <row r="35" spans="1:13" s="9" customFormat="1" ht="13.5" customHeight="1" x14ac:dyDescent="0.45">
      <c r="A35" s="29">
        <v>31</v>
      </c>
      <c r="B35" s="65" t="s">
        <v>201</v>
      </c>
      <c r="C35" s="78" t="s">
        <v>52</v>
      </c>
      <c r="D35" s="20" t="s">
        <v>202</v>
      </c>
      <c r="E35" s="21" t="s">
        <v>203</v>
      </c>
      <c r="F35" s="7"/>
      <c r="G35" s="7"/>
      <c r="H35" s="7"/>
      <c r="I35" s="7"/>
      <c r="J35" s="7"/>
      <c r="K35" s="8">
        <f t="shared" si="4"/>
        <v>0</v>
      </c>
      <c r="L35" s="3" t="str">
        <f t="shared" si="5"/>
        <v>0</v>
      </c>
      <c r="M35" s="3" t="str">
        <f t="shared" si="6"/>
        <v>ไม่ผ่าน</v>
      </c>
    </row>
    <row r="36" spans="1:13" s="9" customFormat="1" ht="13.5" customHeight="1" x14ac:dyDescent="0.45">
      <c r="A36" s="29">
        <v>32</v>
      </c>
      <c r="B36" s="65" t="s">
        <v>204</v>
      </c>
      <c r="C36" s="78" t="s">
        <v>52</v>
      </c>
      <c r="D36" s="20" t="s">
        <v>205</v>
      </c>
      <c r="E36" s="21" t="s">
        <v>206</v>
      </c>
      <c r="F36" s="7"/>
      <c r="G36" s="7"/>
      <c r="H36" s="7"/>
      <c r="I36" s="7"/>
      <c r="J36" s="7"/>
      <c r="K36" s="8">
        <f t="shared" si="4"/>
        <v>0</v>
      </c>
      <c r="L36" s="3" t="str">
        <f t="shared" si="5"/>
        <v>0</v>
      </c>
      <c r="M36" s="3" t="str">
        <f t="shared" si="6"/>
        <v>ไม่ผ่าน</v>
      </c>
    </row>
    <row r="37" spans="1:13" s="9" customFormat="1" ht="13.5" customHeight="1" x14ac:dyDescent="0.45">
      <c r="A37" s="29">
        <v>33</v>
      </c>
      <c r="B37" s="65" t="s">
        <v>207</v>
      </c>
      <c r="C37" s="78" t="s">
        <v>52</v>
      </c>
      <c r="D37" s="20" t="s">
        <v>208</v>
      </c>
      <c r="E37" s="21" t="s">
        <v>209</v>
      </c>
      <c r="F37" s="7"/>
      <c r="G37" s="7"/>
      <c r="H37" s="7"/>
      <c r="I37" s="7"/>
      <c r="J37" s="7"/>
      <c r="K37" s="8">
        <f t="shared" si="4"/>
        <v>0</v>
      </c>
      <c r="L37" s="3" t="str">
        <f t="shared" si="5"/>
        <v>0</v>
      </c>
      <c r="M37" s="3" t="str">
        <f t="shared" si="6"/>
        <v>ไม่ผ่าน</v>
      </c>
    </row>
    <row r="38" spans="1:13" s="9" customFormat="1" ht="13.5" customHeight="1" x14ac:dyDescent="0.45">
      <c r="A38" s="29">
        <v>34</v>
      </c>
      <c r="B38" s="65" t="s">
        <v>210</v>
      </c>
      <c r="C38" s="78" t="s">
        <v>37</v>
      </c>
      <c r="D38" s="20" t="s">
        <v>211</v>
      </c>
      <c r="E38" s="21" t="s">
        <v>212</v>
      </c>
      <c r="F38" s="7"/>
      <c r="G38" s="7"/>
      <c r="H38" s="7"/>
      <c r="I38" s="7"/>
      <c r="J38" s="7"/>
      <c r="K38" s="8">
        <f t="shared" si="4"/>
        <v>0</v>
      </c>
      <c r="L38" s="3" t="str">
        <f t="shared" si="5"/>
        <v>0</v>
      </c>
      <c r="M38" s="3" t="str">
        <f t="shared" si="6"/>
        <v>ไม่ผ่าน</v>
      </c>
    </row>
    <row r="39" spans="1:13" s="9" customFormat="1" ht="13.5" customHeight="1" x14ac:dyDescent="0.45">
      <c r="A39" s="29">
        <v>35</v>
      </c>
      <c r="B39" s="65" t="s">
        <v>213</v>
      </c>
      <c r="C39" s="78" t="s">
        <v>37</v>
      </c>
      <c r="D39" s="20" t="s">
        <v>214</v>
      </c>
      <c r="E39" s="21" t="s">
        <v>215</v>
      </c>
      <c r="F39" s="7"/>
      <c r="G39" s="7"/>
      <c r="H39" s="7"/>
      <c r="I39" s="7"/>
      <c r="J39" s="7"/>
      <c r="K39" s="8">
        <f t="shared" si="4"/>
        <v>0</v>
      </c>
      <c r="L39" s="3" t="str">
        <f t="shared" si="5"/>
        <v>0</v>
      </c>
      <c r="M39" s="3" t="str">
        <f t="shared" si="6"/>
        <v>ไม่ผ่าน</v>
      </c>
    </row>
    <row r="40" spans="1:13" s="9" customFormat="1" ht="13.5" customHeight="1" x14ac:dyDescent="0.45">
      <c r="A40" s="34"/>
      <c r="B40" s="29"/>
      <c r="C40" s="27"/>
      <c r="D40" s="28"/>
      <c r="E40" s="22"/>
      <c r="F40" s="10"/>
      <c r="G40" s="10"/>
      <c r="H40" s="10"/>
      <c r="I40" s="10"/>
      <c r="J40" s="10"/>
      <c r="K40" s="8"/>
      <c r="L40" s="3"/>
      <c r="M40" s="3"/>
    </row>
    <row r="41" spans="1:13" s="1" customFormat="1" ht="19.8" x14ac:dyDescent="0.5">
      <c r="C41" s="1" t="s">
        <v>2</v>
      </c>
      <c r="F41" s="125">
        <f>COUNTIF(L5:L39,3)</f>
        <v>0</v>
      </c>
      <c r="G41" s="125">
        <f>COUNTIF(L5:L39,2)</f>
        <v>0</v>
      </c>
      <c r="H41" s="125">
        <f>COUNTIF(L5:L39,1)</f>
        <v>0</v>
      </c>
      <c r="I41" s="125">
        <f>COUNTIF(L5:L39,0)</f>
        <v>35</v>
      </c>
      <c r="J41" s="5"/>
    </row>
    <row r="42" spans="1:13" s="1" customFormat="1" ht="21" x14ac:dyDescent="0.5">
      <c r="C42" s="1" t="s">
        <v>13</v>
      </c>
      <c r="F42" s="5"/>
      <c r="G42" s="52">
        <f>(F41*100)/35</f>
        <v>0</v>
      </c>
      <c r="H42" s="5"/>
      <c r="I42" s="5"/>
      <c r="J42" s="5"/>
      <c r="K42" s="5" t="s">
        <v>18</v>
      </c>
      <c r="M42" s="52">
        <f>(H41*100)/35</f>
        <v>0</v>
      </c>
    </row>
    <row r="43" spans="1:13" s="1" customFormat="1" ht="21" x14ac:dyDescent="0.5">
      <c r="C43" s="1" t="s">
        <v>14</v>
      </c>
      <c r="F43" s="5"/>
      <c r="G43" s="52">
        <f>(G41*100)/35</f>
        <v>0</v>
      </c>
      <c r="H43" s="5"/>
      <c r="I43" s="5"/>
      <c r="J43" s="5"/>
      <c r="K43" s="5" t="s">
        <v>19</v>
      </c>
      <c r="M43" s="52">
        <f>(I41*100)/35</f>
        <v>100</v>
      </c>
    </row>
    <row r="44" spans="1:13" s="1" customFormat="1" ht="19.8" x14ac:dyDescent="0.5">
      <c r="C44" s="1" t="s">
        <v>15</v>
      </c>
      <c r="F44" s="5"/>
      <c r="G44" s="5"/>
      <c r="H44" s="5"/>
      <c r="I44" s="1" t="s">
        <v>20</v>
      </c>
      <c r="J44" s="5"/>
    </row>
    <row r="45" spans="1:13" s="1" customFormat="1" ht="19.8" x14ac:dyDescent="0.5">
      <c r="C45" s="1" t="s">
        <v>16</v>
      </c>
      <c r="F45" s="5"/>
      <c r="G45" s="5"/>
      <c r="H45" s="5"/>
      <c r="I45" s="1" t="s">
        <v>22</v>
      </c>
      <c r="J45" s="5"/>
    </row>
    <row r="46" spans="1:13" s="1" customFormat="1" ht="19.8" x14ac:dyDescent="0.5">
      <c r="C46" s="1" t="s">
        <v>17</v>
      </c>
      <c r="F46" s="5"/>
      <c r="G46" s="5"/>
      <c r="H46" s="5"/>
      <c r="I46" s="1" t="s">
        <v>21</v>
      </c>
      <c r="J46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1" workbookViewId="0">
      <selection activeCell="H37" sqref="H37"/>
    </sheetView>
  </sheetViews>
  <sheetFormatPr defaultRowHeight="13.8" x14ac:dyDescent="0.25"/>
  <cols>
    <col min="1" max="1" width="4.19921875" customWidth="1"/>
    <col min="2" max="2" width="7.59765625" customWidth="1"/>
    <col min="3" max="3" width="6" customWidth="1"/>
    <col min="4" max="4" width="8.3984375" customWidth="1"/>
    <col min="5" max="5" width="9.19921875" customWidth="1"/>
    <col min="6" max="10" width="3.3984375" customWidth="1"/>
    <col min="11" max="11" width="7.59765625" customWidth="1"/>
    <col min="12" max="13" width="7.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 x14ac:dyDescent="0.6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7.25" customHeight="1" x14ac:dyDescent="0.6">
      <c r="A5" s="16">
        <v>1</v>
      </c>
      <c r="B5" s="72">
        <v>14928</v>
      </c>
      <c r="C5" s="130" t="s">
        <v>37</v>
      </c>
      <c r="D5" s="131" t="s">
        <v>216</v>
      </c>
      <c r="E5" s="132" t="s">
        <v>217</v>
      </c>
      <c r="F5" s="4"/>
      <c r="G5" s="4"/>
      <c r="H5" s="4"/>
      <c r="I5" s="4"/>
      <c r="J5" s="4"/>
      <c r="K5" s="3">
        <f t="shared" ref="K5:K33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6">
      <c r="A6" s="16">
        <v>2</v>
      </c>
      <c r="B6" s="73">
        <v>14929</v>
      </c>
      <c r="C6" s="74" t="s">
        <v>37</v>
      </c>
      <c r="D6" s="75" t="s">
        <v>218</v>
      </c>
      <c r="E6" s="76" t="s">
        <v>219</v>
      </c>
      <c r="F6" s="80"/>
      <c r="G6" s="80"/>
      <c r="H6" s="80"/>
      <c r="I6" s="80"/>
      <c r="J6" s="80"/>
      <c r="K6" s="81">
        <f t="shared" si="0"/>
        <v>0</v>
      </c>
      <c r="L6" s="81" t="str">
        <f>IF(K6&lt;=3,"0",IF(K6&lt;=7,"1",IF(K6&lt;=11,"2",IF(K6&gt;=12,"3"))))</f>
        <v>0</v>
      </c>
      <c r="M6" s="81" t="str">
        <f t="shared" ref="M6:M20" si="1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6">
      <c r="A7" s="16">
        <v>3</v>
      </c>
      <c r="B7" s="77" t="s">
        <v>220</v>
      </c>
      <c r="C7" s="78" t="s">
        <v>37</v>
      </c>
      <c r="D7" s="20" t="s">
        <v>221</v>
      </c>
      <c r="E7" s="21" t="s">
        <v>222</v>
      </c>
      <c r="F7" s="10"/>
      <c r="G7" s="10"/>
      <c r="H7" s="10"/>
      <c r="I7" s="10"/>
      <c r="J7" s="10"/>
      <c r="K7" s="3">
        <f t="shared" si="0"/>
        <v>0</v>
      </c>
      <c r="L7" s="3" t="str">
        <f>IF(K7&lt;=3,"0",IF(K7&lt;=7,"1",IF(K7&lt;=11,"2",IF(K7&gt;=12,"3"))))</f>
        <v>0</v>
      </c>
      <c r="M7" s="3" t="str">
        <f t="shared" si="1"/>
        <v>ไม่ผ่าน</v>
      </c>
    </row>
    <row r="8" spans="1:13" s="1" customFormat="1" ht="17.25" customHeight="1" x14ac:dyDescent="0.6">
      <c r="A8" s="16">
        <v>4</v>
      </c>
      <c r="B8" s="77" t="s">
        <v>223</v>
      </c>
      <c r="C8" s="78" t="s">
        <v>37</v>
      </c>
      <c r="D8" s="20" t="s">
        <v>224</v>
      </c>
      <c r="E8" s="21" t="s">
        <v>225</v>
      </c>
      <c r="F8" s="10"/>
      <c r="G8" s="10"/>
      <c r="H8" s="10"/>
      <c r="I8" s="10"/>
      <c r="J8" s="10"/>
      <c r="K8" s="3">
        <f t="shared" si="0"/>
        <v>0</v>
      </c>
      <c r="L8" s="3" t="str">
        <f>IF(K8&lt;=3,"0",IF(K8&lt;=7,"1",IF(K8&lt;=11,"2",IF(K8&gt;=12,"3"))))</f>
        <v>0</v>
      </c>
      <c r="M8" s="3" t="str">
        <f t="shared" si="1"/>
        <v>ไม่ผ่าน</v>
      </c>
    </row>
    <row r="9" spans="1:13" s="1" customFormat="1" ht="17.25" customHeight="1" x14ac:dyDescent="0.6">
      <c r="A9" s="16">
        <v>5</v>
      </c>
      <c r="B9" s="77" t="s">
        <v>226</v>
      </c>
      <c r="C9" s="78" t="s">
        <v>37</v>
      </c>
      <c r="D9" s="20" t="s">
        <v>129</v>
      </c>
      <c r="E9" s="21" t="s">
        <v>227</v>
      </c>
      <c r="F9" s="10"/>
      <c r="G9" s="10"/>
      <c r="H9" s="10"/>
      <c r="I9" s="10"/>
      <c r="J9" s="10"/>
      <c r="K9" s="3">
        <f t="shared" si="0"/>
        <v>0</v>
      </c>
      <c r="L9" s="3" t="str">
        <f>IF(K9&lt;=3,"0",IF(K9&lt;=7,"1",IF(K9&lt;=11,"2",IF(K9&gt;=12,"3"))))</f>
        <v>0</v>
      </c>
      <c r="M9" s="3" t="str">
        <f t="shared" si="1"/>
        <v>ไม่ผ่าน</v>
      </c>
    </row>
    <row r="10" spans="1:13" s="1" customFormat="1" ht="17.25" customHeight="1" x14ac:dyDescent="0.6">
      <c r="A10" s="16">
        <v>6</v>
      </c>
      <c r="B10" s="77" t="s">
        <v>228</v>
      </c>
      <c r="C10" s="78" t="s">
        <v>37</v>
      </c>
      <c r="D10" s="20" t="s">
        <v>229</v>
      </c>
      <c r="E10" s="21" t="s">
        <v>230</v>
      </c>
      <c r="F10" s="10"/>
      <c r="G10" s="10"/>
      <c r="H10" s="10"/>
      <c r="I10" s="10"/>
      <c r="J10" s="10"/>
      <c r="K10" s="3">
        <f t="shared" ref="K10:K17" si="2">SUM(F10,G10,H10,I10,J10)</f>
        <v>0</v>
      </c>
      <c r="L10" s="3" t="str">
        <f t="shared" ref="L10:L17" si="3">IF(K10&lt;=3,"0",IF(K10&lt;=7,"1",IF(K10&lt;=11,"2",IF(K10&gt;=12,"3"))))</f>
        <v>0</v>
      </c>
      <c r="M10" s="3" t="str">
        <f t="shared" ref="M10:M17" si="4">IF(K10&lt;=3,"ไม่ผ่าน",IF(K10&lt;=7,"ผ่าน",IF(K10&lt;=11,"ดี",IF(K10&gt;=12,"ดีเยี่ยม"))))</f>
        <v>ไม่ผ่าน</v>
      </c>
    </row>
    <row r="11" spans="1:13" s="1" customFormat="1" ht="17.25" customHeight="1" x14ac:dyDescent="0.6">
      <c r="A11" s="16">
        <v>7</v>
      </c>
      <c r="B11" s="77" t="s">
        <v>231</v>
      </c>
      <c r="C11" s="78" t="s">
        <v>37</v>
      </c>
      <c r="D11" s="20" t="s">
        <v>232</v>
      </c>
      <c r="E11" s="21" t="s">
        <v>233</v>
      </c>
      <c r="F11" s="10"/>
      <c r="G11" s="10"/>
      <c r="H11" s="10"/>
      <c r="I11" s="10"/>
      <c r="J11" s="10"/>
      <c r="K11" s="3">
        <f t="shared" si="2"/>
        <v>0</v>
      </c>
      <c r="L11" s="3" t="str">
        <f t="shared" si="3"/>
        <v>0</v>
      </c>
      <c r="M11" s="3" t="str">
        <f t="shared" si="4"/>
        <v>ไม่ผ่าน</v>
      </c>
    </row>
    <row r="12" spans="1:13" s="1" customFormat="1" ht="17.25" customHeight="1" x14ac:dyDescent="0.6">
      <c r="A12" s="16">
        <v>8</v>
      </c>
      <c r="B12" s="77" t="s">
        <v>234</v>
      </c>
      <c r="C12" s="78" t="s">
        <v>37</v>
      </c>
      <c r="D12" s="20" t="s">
        <v>235</v>
      </c>
      <c r="E12" s="21" t="s">
        <v>236</v>
      </c>
      <c r="F12" s="10"/>
      <c r="G12" s="10"/>
      <c r="H12" s="10"/>
      <c r="I12" s="10"/>
      <c r="J12" s="10"/>
      <c r="K12" s="3">
        <f t="shared" si="2"/>
        <v>0</v>
      </c>
      <c r="L12" s="3" t="str">
        <f t="shared" si="3"/>
        <v>0</v>
      </c>
      <c r="M12" s="3" t="str">
        <f t="shared" si="4"/>
        <v>ไม่ผ่าน</v>
      </c>
    </row>
    <row r="13" spans="1:13" s="1" customFormat="1" ht="17.25" customHeight="1" x14ac:dyDescent="0.6">
      <c r="A13" s="16">
        <v>9</v>
      </c>
      <c r="B13" s="77" t="s">
        <v>237</v>
      </c>
      <c r="C13" s="78" t="s">
        <v>37</v>
      </c>
      <c r="D13" s="20" t="s">
        <v>238</v>
      </c>
      <c r="E13" s="21" t="s">
        <v>239</v>
      </c>
      <c r="F13" s="10"/>
      <c r="G13" s="10"/>
      <c r="H13" s="10"/>
      <c r="I13" s="10"/>
      <c r="J13" s="10"/>
      <c r="K13" s="3">
        <f t="shared" si="2"/>
        <v>0</v>
      </c>
      <c r="L13" s="3" t="str">
        <f t="shared" si="3"/>
        <v>0</v>
      </c>
      <c r="M13" s="3" t="str">
        <f t="shared" si="4"/>
        <v>ไม่ผ่าน</v>
      </c>
    </row>
    <row r="14" spans="1:13" s="1" customFormat="1" ht="17.25" customHeight="1" x14ac:dyDescent="0.6">
      <c r="A14" s="16">
        <v>10</v>
      </c>
      <c r="B14" s="77" t="s">
        <v>240</v>
      </c>
      <c r="C14" s="78" t="s">
        <v>37</v>
      </c>
      <c r="D14" s="20" t="s">
        <v>241</v>
      </c>
      <c r="E14" s="21" t="s">
        <v>242</v>
      </c>
      <c r="F14" s="10"/>
      <c r="G14" s="10"/>
      <c r="H14" s="10"/>
      <c r="I14" s="10"/>
      <c r="J14" s="10"/>
      <c r="K14" s="3">
        <f t="shared" si="2"/>
        <v>0</v>
      </c>
      <c r="L14" s="3" t="str">
        <f t="shared" si="3"/>
        <v>0</v>
      </c>
      <c r="M14" s="3" t="str">
        <f t="shared" si="4"/>
        <v>ไม่ผ่าน</v>
      </c>
    </row>
    <row r="15" spans="1:13" s="1" customFormat="1" ht="17.25" customHeight="1" x14ac:dyDescent="0.6">
      <c r="A15" s="16">
        <v>11</v>
      </c>
      <c r="B15" s="77" t="s">
        <v>243</v>
      </c>
      <c r="C15" s="78" t="s">
        <v>37</v>
      </c>
      <c r="D15" s="20" t="s">
        <v>244</v>
      </c>
      <c r="E15" s="21" t="s">
        <v>194</v>
      </c>
      <c r="F15" s="10"/>
      <c r="G15" s="10"/>
      <c r="H15" s="10"/>
      <c r="I15" s="10"/>
      <c r="J15" s="10"/>
      <c r="K15" s="3">
        <f t="shared" si="2"/>
        <v>0</v>
      </c>
      <c r="L15" s="3" t="str">
        <f t="shared" si="3"/>
        <v>0</v>
      </c>
      <c r="M15" s="3" t="str">
        <f t="shared" si="4"/>
        <v>ไม่ผ่าน</v>
      </c>
    </row>
    <row r="16" spans="1:13" s="1" customFormat="1" ht="17.25" customHeight="1" x14ac:dyDescent="0.6">
      <c r="A16" s="16">
        <v>12</v>
      </c>
      <c r="B16" s="77" t="s">
        <v>245</v>
      </c>
      <c r="C16" s="78" t="s">
        <v>37</v>
      </c>
      <c r="D16" s="20" t="s">
        <v>246</v>
      </c>
      <c r="E16" s="21" t="s">
        <v>247</v>
      </c>
      <c r="F16" s="10"/>
      <c r="G16" s="10"/>
      <c r="H16" s="10"/>
      <c r="I16" s="10"/>
      <c r="J16" s="10"/>
      <c r="K16" s="3">
        <f t="shared" si="2"/>
        <v>0</v>
      </c>
      <c r="L16" s="3" t="str">
        <f t="shared" si="3"/>
        <v>0</v>
      </c>
      <c r="M16" s="3" t="str">
        <f t="shared" si="4"/>
        <v>ไม่ผ่าน</v>
      </c>
    </row>
    <row r="17" spans="1:13" s="1" customFormat="1" ht="17.25" customHeight="1" x14ac:dyDescent="0.6">
      <c r="A17" s="16">
        <v>13</v>
      </c>
      <c r="B17" s="77" t="s">
        <v>248</v>
      </c>
      <c r="C17" s="78" t="s">
        <v>37</v>
      </c>
      <c r="D17" s="20" t="s">
        <v>249</v>
      </c>
      <c r="E17" s="21" t="s">
        <v>250</v>
      </c>
      <c r="F17" s="10"/>
      <c r="G17" s="10"/>
      <c r="H17" s="10"/>
      <c r="I17" s="10"/>
      <c r="J17" s="10"/>
      <c r="K17" s="3">
        <f t="shared" si="2"/>
        <v>0</v>
      </c>
      <c r="L17" s="3" t="str">
        <f t="shared" si="3"/>
        <v>0</v>
      </c>
      <c r="M17" s="3" t="str">
        <f t="shared" si="4"/>
        <v>ไม่ผ่าน</v>
      </c>
    </row>
    <row r="18" spans="1:13" s="1" customFormat="1" ht="17.25" customHeight="1" x14ac:dyDescent="0.6">
      <c r="A18" s="16">
        <v>14</v>
      </c>
      <c r="B18" s="77" t="s">
        <v>251</v>
      </c>
      <c r="C18" s="78" t="s">
        <v>37</v>
      </c>
      <c r="D18" s="20" t="s">
        <v>252</v>
      </c>
      <c r="E18" s="21" t="s">
        <v>253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ref="L18:L24" si="5">IF(K18&lt;=3,"0",IF(K18&lt;=7,"1",IF(K18&lt;=11,"2",IF(K18&gt;=12,"3"))))</f>
        <v>0</v>
      </c>
      <c r="M18" s="3" t="str">
        <f t="shared" si="1"/>
        <v>ไม่ผ่าน</v>
      </c>
    </row>
    <row r="19" spans="1:13" s="1" customFormat="1" ht="17.25" customHeight="1" x14ac:dyDescent="0.6">
      <c r="A19" s="16">
        <v>15</v>
      </c>
      <c r="B19" s="77" t="s">
        <v>254</v>
      </c>
      <c r="C19" s="78" t="s">
        <v>37</v>
      </c>
      <c r="D19" s="20" t="s">
        <v>255</v>
      </c>
      <c r="E19" s="21" t="s">
        <v>256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5"/>
        <v>0</v>
      </c>
      <c r="M19" s="3" t="str">
        <f t="shared" si="1"/>
        <v>ไม่ผ่าน</v>
      </c>
    </row>
    <row r="20" spans="1:13" s="1" customFormat="1" ht="17.25" customHeight="1" x14ac:dyDescent="0.6">
      <c r="A20" s="16">
        <v>16</v>
      </c>
      <c r="B20" s="77" t="s">
        <v>257</v>
      </c>
      <c r="C20" s="78" t="s">
        <v>37</v>
      </c>
      <c r="D20" s="20" t="s">
        <v>258</v>
      </c>
      <c r="E20" s="21" t="s">
        <v>259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5"/>
        <v>0</v>
      </c>
      <c r="M20" s="3" t="str">
        <f t="shared" si="1"/>
        <v>ไม่ผ่าน</v>
      </c>
    </row>
    <row r="21" spans="1:13" s="1" customFormat="1" ht="15" customHeight="1" x14ac:dyDescent="0.6">
      <c r="A21" s="16">
        <v>17</v>
      </c>
      <c r="B21" s="77" t="s">
        <v>260</v>
      </c>
      <c r="C21" s="78" t="s">
        <v>37</v>
      </c>
      <c r="D21" s="20" t="s">
        <v>261</v>
      </c>
      <c r="E21" s="21" t="s">
        <v>262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5"/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s="1" customFormat="1" ht="15" customHeight="1" x14ac:dyDescent="0.6">
      <c r="A22" s="16">
        <v>18</v>
      </c>
      <c r="B22" s="77" t="s">
        <v>263</v>
      </c>
      <c r="C22" s="78" t="s">
        <v>37</v>
      </c>
      <c r="D22" s="20" t="s">
        <v>264</v>
      </c>
      <c r="E22" s="21" t="s">
        <v>265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5"/>
        <v>0</v>
      </c>
      <c r="M22" s="3" t="str">
        <f t="shared" ref="M22:M33" si="6">IF(K22&lt;=3,"ไม่ผ่าน",IF(K22&lt;=7,"ผ่าน",IF(K22&lt;=11,"ดี",IF(K22&gt;=12,"ดีเยี่ยม"))))</f>
        <v>ไม่ผ่าน</v>
      </c>
    </row>
    <row r="23" spans="1:13" s="1" customFormat="1" ht="15" customHeight="1" x14ac:dyDescent="0.6">
      <c r="A23" s="16">
        <v>19</v>
      </c>
      <c r="B23" s="77" t="s">
        <v>266</v>
      </c>
      <c r="C23" s="78" t="s">
        <v>37</v>
      </c>
      <c r="D23" s="20" t="s">
        <v>267</v>
      </c>
      <c r="E23" s="21" t="s">
        <v>268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5"/>
        <v>0</v>
      </c>
      <c r="M23" s="3" t="str">
        <f t="shared" si="6"/>
        <v>ไม่ผ่าน</v>
      </c>
    </row>
    <row r="24" spans="1:13" s="1" customFormat="1" ht="15" customHeight="1" x14ac:dyDescent="0.6">
      <c r="A24" s="16">
        <v>20</v>
      </c>
      <c r="B24" s="77" t="s">
        <v>269</v>
      </c>
      <c r="C24" s="78" t="s">
        <v>37</v>
      </c>
      <c r="D24" s="20" t="s">
        <v>270</v>
      </c>
      <c r="E24" s="21" t="s">
        <v>271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5"/>
        <v>0</v>
      </c>
      <c r="M24" s="3" t="str">
        <f t="shared" si="6"/>
        <v>ไม่ผ่าน</v>
      </c>
    </row>
    <row r="25" spans="1:13" s="1" customFormat="1" ht="15" customHeight="1" x14ac:dyDescent="0.6">
      <c r="A25" s="16">
        <v>21</v>
      </c>
      <c r="B25" s="77" t="s">
        <v>272</v>
      </c>
      <c r="C25" s="78" t="s">
        <v>37</v>
      </c>
      <c r="D25" s="20" t="s">
        <v>273</v>
      </c>
      <c r="E25" s="21" t="s">
        <v>274</v>
      </c>
      <c r="F25" s="10"/>
      <c r="G25" s="10"/>
      <c r="H25" s="10"/>
      <c r="I25" s="10"/>
      <c r="J25" s="10"/>
      <c r="K25" s="3">
        <f t="shared" ref="K25:K30" si="7">SUM(F25,G25,H25,I25,J25)</f>
        <v>0</v>
      </c>
      <c r="L25" s="3" t="str">
        <f t="shared" ref="L25:L30" si="8">IF(K25&lt;=3,"0",IF(K25&lt;=7,"1",IF(K25&lt;=11,"2",IF(K25&gt;=12,"3"))))</f>
        <v>0</v>
      </c>
      <c r="M25" s="3" t="str">
        <f t="shared" ref="M25:M30" si="9">IF(K25&lt;=3,"ไม่ผ่าน",IF(K25&lt;=7,"ผ่าน",IF(K25&lt;=11,"ดี",IF(K25&gt;=12,"ดีเยี่ยม"))))</f>
        <v>ไม่ผ่าน</v>
      </c>
    </row>
    <row r="26" spans="1:13" s="1" customFormat="1" ht="15" customHeight="1" x14ac:dyDescent="0.6">
      <c r="A26" s="16">
        <v>22</v>
      </c>
      <c r="B26" s="77" t="s">
        <v>275</v>
      </c>
      <c r="C26" s="78" t="s">
        <v>37</v>
      </c>
      <c r="D26" s="20" t="s">
        <v>276</v>
      </c>
      <c r="E26" s="21" t="s">
        <v>277</v>
      </c>
      <c r="F26" s="10"/>
      <c r="G26" s="10"/>
      <c r="H26" s="10"/>
      <c r="I26" s="10"/>
      <c r="J26" s="10"/>
      <c r="K26" s="3">
        <f t="shared" si="7"/>
        <v>0</v>
      </c>
      <c r="L26" s="3" t="str">
        <f t="shared" si="8"/>
        <v>0</v>
      </c>
      <c r="M26" s="3" t="str">
        <f t="shared" si="9"/>
        <v>ไม่ผ่าน</v>
      </c>
    </row>
    <row r="27" spans="1:13" s="1" customFormat="1" ht="15" customHeight="1" x14ac:dyDescent="0.6">
      <c r="A27" s="16">
        <v>23</v>
      </c>
      <c r="B27" s="77" t="s">
        <v>278</v>
      </c>
      <c r="C27" s="78" t="s">
        <v>37</v>
      </c>
      <c r="D27" s="20" t="s">
        <v>279</v>
      </c>
      <c r="E27" s="21" t="s">
        <v>280</v>
      </c>
      <c r="F27" s="10"/>
      <c r="G27" s="10"/>
      <c r="H27" s="10"/>
      <c r="I27" s="10"/>
      <c r="J27" s="10"/>
      <c r="K27" s="3">
        <f t="shared" si="7"/>
        <v>0</v>
      </c>
      <c r="L27" s="3" t="str">
        <f t="shared" si="8"/>
        <v>0</v>
      </c>
      <c r="M27" s="3" t="str">
        <f t="shared" si="9"/>
        <v>ไม่ผ่าน</v>
      </c>
    </row>
    <row r="28" spans="1:13" s="1" customFormat="1" ht="15" customHeight="1" x14ac:dyDescent="0.6">
      <c r="A28" s="16">
        <v>24</v>
      </c>
      <c r="B28" s="77" t="s">
        <v>281</v>
      </c>
      <c r="C28" s="78" t="s">
        <v>37</v>
      </c>
      <c r="D28" s="20" t="s">
        <v>282</v>
      </c>
      <c r="E28" s="21" t="s">
        <v>283</v>
      </c>
      <c r="F28" s="10"/>
      <c r="G28" s="10"/>
      <c r="H28" s="10"/>
      <c r="I28" s="10"/>
      <c r="J28" s="10"/>
      <c r="K28" s="3">
        <f t="shared" si="7"/>
        <v>0</v>
      </c>
      <c r="L28" s="3" t="str">
        <f t="shared" si="8"/>
        <v>0</v>
      </c>
      <c r="M28" s="3" t="str">
        <f t="shared" si="9"/>
        <v>ไม่ผ่าน</v>
      </c>
    </row>
    <row r="29" spans="1:13" s="1" customFormat="1" ht="15" customHeight="1" x14ac:dyDescent="0.6">
      <c r="A29" s="16">
        <v>25</v>
      </c>
      <c r="B29" s="77" t="s">
        <v>284</v>
      </c>
      <c r="C29" s="78" t="s">
        <v>52</v>
      </c>
      <c r="D29" s="20" t="s">
        <v>285</v>
      </c>
      <c r="E29" s="21" t="s">
        <v>286</v>
      </c>
      <c r="F29" s="10"/>
      <c r="G29" s="10"/>
      <c r="H29" s="10"/>
      <c r="I29" s="10"/>
      <c r="J29" s="10"/>
      <c r="K29" s="3">
        <f t="shared" si="7"/>
        <v>0</v>
      </c>
      <c r="L29" s="3" t="str">
        <f t="shared" si="8"/>
        <v>0</v>
      </c>
      <c r="M29" s="3" t="str">
        <f t="shared" si="9"/>
        <v>ไม่ผ่าน</v>
      </c>
    </row>
    <row r="30" spans="1:13" s="1" customFormat="1" ht="15" customHeight="1" x14ac:dyDescent="0.6">
      <c r="A30" s="16">
        <v>26</v>
      </c>
      <c r="B30" s="77" t="s">
        <v>287</v>
      </c>
      <c r="C30" s="78" t="s">
        <v>52</v>
      </c>
      <c r="D30" s="20" t="s">
        <v>288</v>
      </c>
      <c r="E30" s="87" t="s">
        <v>289</v>
      </c>
      <c r="F30" s="10"/>
      <c r="G30" s="10"/>
      <c r="H30" s="10"/>
      <c r="I30" s="10"/>
      <c r="J30" s="10"/>
      <c r="K30" s="3">
        <f t="shared" si="7"/>
        <v>0</v>
      </c>
      <c r="L30" s="3" t="str">
        <f t="shared" si="8"/>
        <v>0</v>
      </c>
      <c r="M30" s="3" t="str">
        <f t="shared" si="9"/>
        <v>ไม่ผ่าน</v>
      </c>
    </row>
    <row r="31" spans="1:13" s="1" customFormat="1" ht="15" customHeight="1" x14ac:dyDescent="0.6">
      <c r="A31" s="16">
        <v>27</v>
      </c>
      <c r="B31" s="77" t="s">
        <v>290</v>
      </c>
      <c r="C31" s="78" t="s">
        <v>52</v>
      </c>
      <c r="D31" s="20" t="s">
        <v>178</v>
      </c>
      <c r="E31" s="133" t="s">
        <v>291</v>
      </c>
      <c r="F31" s="10"/>
      <c r="G31" s="10"/>
      <c r="H31" s="10"/>
      <c r="I31" s="10"/>
      <c r="J31" s="10"/>
      <c r="K31" s="3">
        <f t="shared" si="0"/>
        <v>0</v>
      </c>
      <c r="L31" s="3" t="str">
        <f>IF(K31&lt;=3,"0",IF(K31&lt;=7,"1",IF(K31&lt;=11,"2",IF(K31&gt;=12,"3"))))</f>
        <v>0</v>
      </c>
      <c r="M31" s="3" t="str">
        <f t="shared" si="6"/>
        <v>ไม่ผ่าน</v>
      </c>
    </row>
    <row r="32" spans="1:13" s="1" customFormat="1" ht="15" customHeight="1" x14ac:dyDescent="0.6">
      <c r="A32" s="16">
        <v>28</v>
      </c>
      <c r="B32" s="77" t="s">
        <v>292</v>
      </c>
      <c r="C32" s="78" t="s">
        <v>52</v>
      </c>
      <c r="D32" s="86" t="s">
        <v>293</v>
      </c>
      <c r="E32" s="87" t="s">
        <v>294</v>
      </c>
      <c r="F32" s="10"/>
      <c r="G32" s="10"/>
      <c r="H32" s="10"/>
      <c r="I32" s="10"/>
      <c r="J32" s="10"/>
      <c r="K32" s="3">
        <f t="shared" si="0"/>
        <v>0</v>
      </c>
      <c r="L32" s="3" t="str">
        <f>IF(K32&lt;=3,"0",IF(K32&lt;=7,"1",IF(K32&lt;=11,"2",IF(K32&gt;=12,"3"))))</f>
        <v>0</v>
      </c>
      <c r="M32" s="3" t="str">
        <f t="shared" si="6"/>
        <v>ไม่ผ่าน</v>
      </c>
    </row>
    <row r="33" spans="1:13" s="1" customFormat="1" ht="15" customHeight="1" x14ac:dyDescent="0.6">
      <c r="A33" s="16">
        <v>29</v>
      </c>
      <c r="B33" s="77" t="s">
        <v>295</v>
      </c>
      <c r="C33" s="78" t="s">
        <v>52</v>
      </c>
      <c r="D33" s="20" t="s">
        <v>296</v>
      </c>
      <c r="E33" s="21" t="s">
        <v>297</v>
      </c>
      <c r="F33" s="10"/>
      <c r="G33" s="10"/>
      <c r="H33" s="10"/>
      <c r="I33" s="10"/>
      <c r="J33" s="10"/>
      <c r="K33" s="3">
        <f t="shared" si="0"/>
        <v>0</v>
      </c>
      <c r="L33" s="3" t="str">
        <f>IF(K33&lt;=3,"0",IF(K33&lt;=7,"1",IF(K33&lt;=11,"2",IF(K33&gt;=12,"3"))))</f>
        <v>0</v>
      </c>
      <c r="M33" s="3" t="str">
        <f t="shared" si="6"/>
        <v>ไม่ผ่าน</v>
      </c>
    </row>
    <row r="34" spans="1:13" s="1" customFormat="1" ht="19.8" x14ac:dyDescent="0.5">
      <c r="C34" s="1" t="s">
        <v>2</v>
      </c>
      <c r="F34" s="125">
        <f>COUNTIF(L5:L33,3)</f>
        <v>0</v>
      </c>
      <c r="G34" s="125">
        <f>COUNTIF(L5:L33,2)</f>
        <v>0</v>
      </c>
      <c r="H34" s="125">
        <f>COUNTIF(L5:L33,1)</f>
        <v>0</v>
      </c>
      <c r="I34" s="125">
        <f>COUNTIF(L5:L33,0)</f>
        <v>29</v>
      </c>
      <c r="J34" s="5"/>
    </row>
    <row r="35" spans="1:13" s="1" customFormat="1" ht="21" x14ac:dyDescent="0.5">
      <c r="C35" s="1" t="s">
        <v>13</v>
      </c>
      <c r="F35" s="5"/>
      <c r="G35" s="52">
        <f>(F34*100)/29</f>
        <v>0</v>
      </c>
      <c r="H35" s="5"/>
      <c r="I35" s="5"/>
      <c r="J35" s="5"/>
      <c r="K35" s="5" t="s">
        <v>18</v>
      </c>
      <c r="M35" s="52">
        <f>(H34*100)/29</f>
        <v>0</v>
      </c>
    </row>
    <row r="36" spans="1:13" s="1" customFormat="1" ht="21" x14ac:dyDescent="0.5">
      <c r="C36" s="1" t="s">
        <v>14</v>
      </c>
      <c r="F36" s="5"/>
      <c r="G36" s="52">
        <f>(G34*100)/29</f>
        <v>0</v>
      </c>
      <c r="H36" s="5"/>
      <c r="I36" s="5"/>
      <c r="J36" s="5"/>
      <c r="K36" s="5" t="s">
        <v>19</v>
      </c>
      <c r="M36" s="52">
        <f>(I34*100)/29</f>
        <v>100</v>
      </c>
    </row>
    <row r="37" spans="1:13" s="1" customFormat="1" ht="19.8" x14ac:dyDescent="0.5">
      <c r="C37" s="1" t="s">
        <v>15</v>
      </c>
      <c r="F37" s="5"/>
      <c r="G37" s="5"/>
      <c r="H37" s="5"/>
      <c r="I37" s="1" t="s">
        <v>20</v>
      </c>
      <c r="J37" s="5"/>
    </row>
    <row r="38" spans="1:13" s="1" customFormat="1" ht="19.8" x14ac:dyDescent="0.5">
      <c r="C38" s="1" t="s">
        <v>16</v>
      </c>
      <c r="F38" s="5"/>
      <c r="G38" s="5"/>
      <c r="H38" s="5"/>
      <c r="I38" s="1" t="s">
        <v>22</v>
      </c>
      <c r="J38" s="5"/>
    </row>
    <row r="39" spans="1:13" s="1" customFormat="1" ht="19.8" x14ac:dyDescent="0.5">
      <c r="C39" s="1" t="s">
        <v>17</v>
      </c>
      <c r="F39" s="5"/>
      <c r="G39" s="5"/>
      <c r="H39" s="5"/>
      <c r="I39" s="1" t="s">
        <v>21</v>
      </c>
      <c r="J39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1" workbookViewId="0">
      <selection activeCell="F20" sqref="F20"/>
    </sheetView>
  </sheetViews>
  <sheetFormatPr defaultRowHeight="13.8" x14ac:dyDescent="0.25"/>
  <cols>
    <col min="1" max="1" width="4" customWidth="1"/>
    <col min="2" max="2" width="8" customWidth="1"/>
    <col min="3" max="3" width="6" customWidth="1"/>
    <col min="4" max="4" width="9.19921875" customWidth="1"/>
    <col min="5" max="5" width="8.3984375" customWidth="1"/>
    <col min="6" max="10" width="3.69921875" customWidth="1"/>
    <col min="11" max="11" width="7" customWidth="1"/>
    <col min="12" max="13" width="6.6992187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 x14ac:dyDescent="0.6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17.25" customHeight="1" x14ac:dyDescent="0.5">
      <c r="A3" s="144" t="s">
        <v>3</v>
      </c>
      <c r="B3" s="140" t="s">
        <v>4</v>
      </c>
      <c r="C3" s="134" t="s">
        <v>4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3.5" customHeight="1" x14ac:dyDescent="0.5">
      <c r="A5" s="29">
        <v>1</v>
      </c>
      <c r="B5" s="65" t="s">
        <v>298</v>
      </c>
      <c r="C5" s="82" t="s">
        <v>37</v>
      </c>
      <c r="D5" s="82" t="s">
        <v>299</v>
      </c>
      <c r="E5" s="83" t="s">
        <v>300</v>
      </c>
      <c r="F5" s="4"/>
      <c r="G5" s="4"/>
      <c r="H5" s="4"/>
      <c r="I5" s="4"/>
      <c r="J5" s="4"/>
      <c r="K5" s="3">
        <f t="shared" ref="K5:K25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 x14ac:dyDescent="0.5">
      <c r="A6" s="29">
        <v>2</v>
      </c>
      <c r="B6" s="65" t="s">
        <v>301</v>
      </c>
      <c r="C6" s="82" t="s">
        <v>37</v>
      </c>
      <c r="D6" s="82" t="s">
        <v>302</v>
      </c>
      <c r="E6" s="83" t="s">
        <v>303</v>
      </c>
      <c r="F6" s="10"/>
      <c r="G6" s="10"/>
      <c r="H6" s="10"/>
      <c r="I6" s="10"/>
      <c r="J6" s="10"/>
      <c r="K6" s="3">
        <f t="shared" si="0"/>
        <v>0</v>
      </c>
      <c r="L6" s="3" t="str">
        <f t="shared" ref="L6:L31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3.5" customHeight="1" x14ac:dyDescent="0.5">
      <c r="A7" s="29">
        <v>3</v>
      </c>
      <c r="B7" s="65" t="s">
        <v>304</v>
      </c>
      <c r="C7" s="82" t="s">
        <v>37</v>
      </c>
      <c r="D7" s="82" t="s">
        <v>305</v>
      </c>
      <c r="E7" s="83" t="s">
        <v>306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 x14ac:dyDescent="0.5">
      <c r="A8" s="29">
        <v>4</v>
      </c>
      <c r="B8" s="65" t="s">
        <v>307</v>
      </c>
      <c r="C8" s="82" t="s">
        <v>37</v>
      </c>
      <c r="D8" s="82" t="s">
        <v>308</v>
      </c>
      <c r="E8" s="83" t="s">
        <v>309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 x14ac:dyDescent="0.5">
      <c r="A9" s="29">
        <v>5</v>
      </c>
      <c r="B9" s="65" t="s">
        <v>310</v>
      </c>
      <c r="C9" s="82" t="s">
        <v>37</v>
      </c>
      <c r="D9" s="82" t="s">
        <v>311</v>
      </c>
      <c r="E9" s="83" t="s">
        <v>312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 x14ac:dyDescent="0.5">
      <c r="A10" s="29">
        <v>6</v>
      </c>
      <c r="B10" s="65" t="s">
        <v>313</v>
      </c>
      <c r="C10" s="82" t="s">
        <v>37</v>
      </c>
      <c r="D10" s="82" t="s">
        <v>314</v>
      </c>
      <c r="E10" s="83" t="s">
        <v>315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 x14ac:dyDescent="0.5">
      <c r="A11" s="29">
        <v>7</v>
      </c>
      <c r="B11" s="65" t="s">
        <v>316</v>
      </c>
      <c r="C11" s="20" t="s">
        <v>37</v>
      </c>
      <c r="D11" s="20" t="s">
        <v>138</v>
      </c>
      <c r="E11" s="21" t="s">
        <v>317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 x14ac:dyDescent="0.5">
      <c r="A12" s="29">
        <v>8</v>
      </c>
      <c r="B12" s="65" t="s">
        <v>318</v>
      </c>
      <c r="C12" s="20" t="s">
        <v>37</v>
      </c>
      <c r="D12" s="20" t="s">
        <v>244</v>
      </c>
      <c r="E12" s="21" t="s">
        <v>319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3.5" customHeight="1" x14ac:dyDescent="0.5">
      <c r="A13" s="29">
        <v>9</v>
      </c>
      <c r="B13" s="65" t="s">
        <v>320</v>
      </c>
      <c r="C13" s="82" t="s">
        <v>37</v>
      </c>
      <c r="D13" s="82" t="s">
        <v>321</v>
      </c>
      <c r="E13" s="83" t="s">
        <v>322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 x14ac:dyDescent="0.5">
      <c r="A14" s="29">
        <v>10</v>
      </c>
      <c r="B14" s="65" t="s">
        <v>323</v>
      </c>
      <c r="C14" s="82" t="s">
        <v>37</v>
      </c>
      <c r="D14" s="82" t="s">
        <v>324</v>
      </c>
      <c r="E14" s="83" t="s">
        <v>325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 x14ac:dyDescent="0.5">
      <c r="A15" s="29">
        <v>11</v>
      </c>
      <c r="B15" s="65" t="s">
        <v>326</v>
      </c>
      <c r="C15" s="82" t="s">
        <v>37</v>
      </c>
      <c r="D15" s="82" t="s">
        <v>327</v>
      </c>
      <c r="E15" s="83" t="s">
        <v>328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 x14ac:dyDescent="0.5">
      <c r="A16" s="29">
        <v>12</v>
      </c>
      <c r="B16" s="65" t="s">
        <v>329</v>
      </c>
      <c r="C16" s="82" t="s">
        <v>37</v>
      </c>
      <c r="D16" s="82" t="s">
        <v>330</v>
      </c>
      <c r="E16" s="83" t="s">
        <v>331</v>
      </c>
      <c r="F16" s="10"/>
      <c r="G16" s="10"/>
      <c r="H16" s="10"/>
      <c r="I16" s="10"/>
      <c r="J16" s="10"/>
      <c r="K16" s="3">
        <f t="shared" si="0"/>
        <v>0</v>
      </c>
      <c r="L16" s="3" t="str">
        <f>IF(K16&lt;=3,"0",IF(K16&lt;=7,"1",IF(K16&lt;=11,"2",IF(K16&gt;=12,"3"))))</f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3.5" customHeight="1" x14ac:dyDescent="0.5">
      <c r="A17" s="29">
        <v>13</v>
      </c>
      <c r="B17" s="65" t="s">
        <v>332</v>
      </c>
      <c r="C17" s="82" t="s">
        <v>37</v>
      </c>
      <c r="D17" s="82" t="s">
        <v>333</v>
      </c>
      <c r="E17" s="83" t="s">
        <v>334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ref="M17:M24" si="3">IF(K17&lt;=3,"ไม่ผ่าน",IF(K17&lt;=7,"ผ่าน",IF(K17&lt;=11,"ดี",IF(K17&gt;=12,"ดีเยี่ยม"))))</f>
        <v>ไม่ผ่าน</v>
      </c>
    </row>
    <row r="18" spans="1:13" s="1" customFormat="1" ht="13.5" customHeight="1" x14ac:dyDescent="0.5">
      <c r="A18" s="29">
        <v>14</v>
      </c>
      <c r="B18" s="65" t="s">
        <v>335</v>
      </c>
      <c r="C18" s="82" t="s">
        <v>37</v>
      </c>
      <c r="D18" s="82" t="s">
        <v>336</v>
      </c>
      <c r="E18" s="83" t="s">
        <v>337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 x14ac:dyDescent="0.5">
      <c r="A19" s="29">
        <v>15</v>
      </c>
      <c r="B19" s="65" t="s">
        <v>338</v>
      </c>
      <c r="C19" s="79" t="s">
        <v>37</v>
      </c>
      <c r="D19" s="79" t="s">
        <v>156</v>
      </c>
      <c r="E19" s="79" t="s">
        <v>339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 x14ac:dyDescent="0.5">
      <c r="A20" s="29">
        <v>16</v>
      </c>
      <c r="B20" s="65" t="s">
        <v>340</v>
      </c>
      <c r="C20" s="82" t="s">
        <v>37</v>
      </c>
      <c r="D20" s="82" t="s">
        <v>341</v>
      </c>
      <c r="E20" s="83" t="s">
        <v>342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 x14ac:dyDescent="0.5">
      <c r="A21" s="29">
        <v>17</v>
      </c>
      <c r="B21" s="65" t="s">
        <v>343</v>
      </c>
      <c r="C21" s="82" t="s">
        <v>37</v>
      </c>
      <c r="D21" s="82" t="s">
        <v>344</v>
      </c>
      <c r="E21" s="83" t="s">
        <v>345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 x14ac:dyDescent="0.5">
      <c r="A22" s="29">
        <v>18</v>
      </c>
      <c r="B22" s="65" t="s">
        <v>346</v>
      </c>
      <c r="C22" s="20" t="s">
        <v>37</v>
      </c>
      <c r="D22" s="20" t="s">
        <v>347</v>
      </c>
      <c r="E22" s="21" t="s">
        <v>348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 x14ac:dyDescent="0.5">
      <c r="A23" s="29">
        <v>19</v>
      </c>
      <c r="B23" s="65" t="s">
        <v>349</v>
      </c>
      <c r="C23" s="20" t="s">
        <v>37</v>
      </c>
      <c r="D23" s="20" t="s">
        <v>350</v>
      </c>
      <c r="E23" s="21" t="s">
        <v>351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 x14ac:dyDescent="0.5">
      <c r="A24" s="29">
        <v>20</v>
      </c>
      <c r="B24" s="65" t="s">
        <v>352</v>
      </c>
      <c r="C24" s="82" t="s">
        <v>37</v>
      </c>
      <c r="D24" s="82" t="s">
        <v>353</v>
      </c>
      <c r="E24" s="83" t="s">
        <v>354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 x14ac:dyDescent="0.5">
      <c r="A25" s="29">
        <v>21</v>
      </c>
      <c r="B25" s="65" t="s">
        <v>355</v>
      </c>
      <c r="C25" s="82" t="s">
        <v>37</v>
      </c>
      <c r="D25" s="82" t="s">
        <v>356</v>
      </c>
      <c r="E25" s="83" t="s">
        <v>357</v>
      </c>
      <c r="F25" s="10"/>
      <c r="G25" s="10"/>
      <c r="H25" s="10"/>
      <c r="I25" s="10"/>
      <c r="J25" s="10"/>
      <c r="K25" s="3">
        <f t="shared" si="0"/>
        <v>0</v>
      </c>
      <c r="L25" s="3" t="str">
        <f>IF(K25&lt;=3,"0",IF(K25&lt;=7,"1",IF(K25&lt;=11,"2",IF(K25&gt;=12,"3"))))</f>
        <v>0</v>
      </c>
      <c r="M25" s="3" t="str">
        <f>IF(K25&lt;=3,"ไม่ผ่าน",IF(K25&lt;=7,"ผ่าน",IF(K25&lt;=11,"ดี",IF(K25&gt;=12,"ดีเยี่ยม"))))</f>
        <v>ไม่ผ่าน</v>
      </c>
    </row>
    <row r="26" spans="1:13" s="1" customFormat="1" ht="13.5" customHeight="1" x14ac:dyDescent="0.5">
      <c r="A26" s="29">
        <v>22</v>
      </c>
      <c r="B26" s="65" t="s">
        <v>358</v>
      </c>
      <c r="C26" s="82" t="s">
        <v>52</v>
      </c>
      <c r="D26" s="82" t="s">
        <v>359</v>
      </c>
      <c r="E26" s="83" t="s">
        <v>360</v>
      </c>
      <c r="F26" s="10"/>
      <c r="G26" s="10"/>
      <c r="H26" s="10"/>
      <c r="I26" s="10"/>
      <c r="J26" s="10"/>
      <c r="K26" s="3">
        <f t="shared" ref="K26:K31" si="4">SUM(F26,G26,H26,I26,J26)</f>
        <v>0</v>
      </c>
      <c r="L26" s="3" t="str">
        <f t="shared" si="1"/>
        <v>0</v>
      </c>
      <c r="M26" s="3" t="str">
        <f t="shared" ref="M26:M31" si="5">IF(K26&lt;=3,"ไม่ผ่าน",IF(K26&lt;=7,"ผ่าน",IF(K26&lt;=11,"ดี",IF(K26&gt;=12,"ดีเยี่ยม"))))</f>
        <v>ไม่ผ่าน</v>
      </c>
    </row>
    <row r="27" spans="1:13" s="1" customFormat="1" ht="13.5" customHeight="1" x14ac:dyDescent="0.5">
      <c r="A27" s="29">
        <v>23</v>
      </c>
      <c r="B27" s="65" t="s">
        <v>361</v>
      </c>
      <c r="C27" s="82" t="s">
        <v>52</v>
      </c>
      <c r="D27" s="82" t="s">
        <v>362</v>
      </c>
      <c r="E27" s="83" t="s">
        <v>363</v>
      </c>
      <c r="F27" s="10"/>
      <c r="G27" s="10"/>
      <c r="H27" s="10"/>
      <c r="I27" s="10"/>
      <c r="J27" s="10"/>
      <c r="K27" s="3">
        <f t="shared" si="4"/>
        <v>0</v>
      </c>
      <c r="L27" s="3" t="str">
        <f t="shared" si="1"/>
        <v>0</v>
      </c>
      <c r="M27" s="3" t="str">
        <f t="shared" si="5"/>
        <v>ไม่ผ่าน</v>
      </c>
    </row>
    <row r="28" spans="1:13" s="1" customFormat="1" ht="13.5" customHeight="1" x14ac:dyDescent="0.5">
      <c r="A28" s="29">
        <v>24</v>
      </c>
      <c r="B28" s="65" t="s">
        <v>364</v>
      </c>
      <c r="C28" s="82" t="s">
        <v>52</v>
      </c>
      <c r="D28" s="82" t="s">
        <v>365</v>
      </c>
      <c r="E28" s="83" t="s">
        <v>366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5"/>
        <v>ไม่ผ่าน</v>
      </c>
    </row>
    <row r="29" spans="1:13" s="1" customFormat="1" ht="13.5" customHeight="1" x14ac:dyDescent="0.5">
      <c r="A29" s="29">
        <v>25</v>
      </c>
      <c r="B29" s="65" t="s">
        <v>367</v>
      </c>
      <c r="C29" s="82" t="s">
        <v>52</v>
      </c>
      <c r="D29" s="82" t="s">
        <v>368</v>
      </c>
      <c r="E29" s="83" t="s">
        <v>369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3.5" customHeight="1" x14ac:dyDescent="0.5">
      <c r="A30" s="29">
        <v>26</v>
      </c>
      <c r="B30" s="65" t="s">
        <v>370</v>
      </c>
      <c r="C30" s="78" t="s">
        <v>52</v>
      </c>
      <c r="D30" s="20" t="s">
        <v>94</v>
      </c>
      <c r="E30" s="21" t="s">
        <v>325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 x14ac:dyDescent="0.5">
      <c r="A31" s="29">
        <v>27</v>
      </c>
      <c r="B31" s="65" t="s">
        <v>371</v>
      </c>
      <c r="C31" s="78" t="s">
        <v>52</v>
      </c>
      <c r="D31" s="20" t="s">
        <v>372</v>
      </c>
      <c r="E31" s="21" t="s">
        <v>373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9.8" x14ac:dyDescent="0.5">
      <c r="C32" s="1" t="s">
        <v>2</v>
      </c>
      <c r="F32" s="125">
        <f>COUNTIF(L5:L31,3)</f>
        <v>0</v>
      </c>
      <c r="G32" s="125">
        <f>COUNTIF(L5:L31,2)</f>
        <v>0</v>
      </c>
      <c r="H32" s="125">
        <f>COUNTIF(L5:L31,1)</f>
        <v>0</v>
      </c>
      <c r="I32" s="125">
        <f>COUNTIF(L5:L31,0)</f>
        <v>27</v>
      </c>
      <c r="J32" s="5"/>
    </row>
    <row r="33" spans="3:13" s="1" customFormat="1" ht="21" x14ac:dyDescent="0.5">
      <c r="C33" s="1" t="s">
        <v>13</v>
      </c>
      <c r="F33" s="5"/>
      <c r="G33" s="52">
        <f>(F32*100)/27</f>
        <v>0</v>
      </c>
      <c r="H33" s="5"/>
      <c r="I33" s="5"/>
      <c r="J33" s="5"/>
      <c r="K33" s="5" t="s">
        <v>18</v>
      </c>
      <c r="M33" s="52">
        <f>(H32*100)/27</f>
        <v>0</v>
      </c>
    </row>
    <row r="34" spans="3:13" s="1" customFormat="1" ht="21" x14ac:dyDescent="0.5">
      <c r="C34" s="1" t="s">
        <v>14</v>
      </c>
      <c r="F34" s="5"/>
      <c r="G34" s="52">
        <f>(G32*100)/27</f>
        <v>0</v>
      </c>
      <c r="H34" s="5"/>
      <c r="I34" s="5"/>
      <c r="J34" s="5"/>
      <c r="K34" s="5" t="s">
        <v>19</v>
      </c>
      <c r="M34" s="52">
        <f>(I32*100)/27</f>
        <v>100</v>
      </c>
    </row>
    <row r="35" spans="3:13" s="1" customFormat="1" ht="19.8" x14ac:dyDescent="0.5">
      <c r="C35" s="1" t="s">
        <v>15</v>
      </c>
      <c r="F35" s="5"/>
      <c r="G35" s="5"/>
      <c r="H35" s="5"/>
      <c r="I35" s="1" t="s">
        <v>20</v>
      </c>
      <c r="J35" s="5"/>
    </row>
    <row r="36" spans="3:13" s="1" customFormat="1" ht="19.8" x14ac:dyDescent="0.5">
      <c r="C36" s="1" t="s">
        <v>16</v>
      </c>
      <c r="F36" s="5"/>
      <c r="G36" s="5"/>
      <c r="H36" s="5"/>
      <c r="I36" s="1" t="s">
        <v>22</v>
      </c>
      <c r="J36" s="5"/>
    </row>
    <row r="37" spans="3:13" s="1" customFormat="1" ht="19.8" x14ac:dyDescent="0.5">
      <c r="C37" s="1" t="s">
        <v>17</v>
      </c>
      <c r="F37" s="5"/>
      <c r="G37" s="5"/>
      <c r="H37" s="5"/>
      <c r="I37" s="1" t="s">
        <v>21</v>
      </c>
      <c r="J37" s="5"/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2" workbookViewId="0">
      <selection activeCell="E23" sqref="E23"/>
    </sheetView>
  </sheetViews>
  <sheetFormatPr defaultRowHeight="13.8" x14ac:dyDescent="0.25"/>
  <cols>
    <col min="1" max="1" width="4.19921875" customWidth="1"/>
    <col min="2" max="2" width="7.09765625" customWidth="1"/>
    <col min="3" max="3" width="5.8984375" customWidth="1"/>
    <col min="4" max="4" width="9.3984375" customWidth="1"/>
    <col min="5" max="5" width="8.69921875" customWidth="1"/>
    <col min="6" max="10" width="3.8984375" customWidth="1"/>
    <col min="11" max="13" width="7" customWidth="1"/>
  </cols>
  <sheetData>
    <row r="1" spans="1:13" s="1" customFormat="1" ht="21" x14ac:dyDescent="0.6">
      <c r="A1" s="2"/>
      <c r="B1" s="2"/>
      <c r="C1" s="2"/>
      <c r="D1" s="2"/>
      <c r="E1" s="154" t="s">
        <v>2</v>
      </c>
      <c r="F1" s="154"/>
      <c r="G1" s="154"/>
      <c r="H1" s="154"/>
      <c r="I1" s="154"/>
      <c r="J1" s="154"/>
      <c r="K1" s="154"/>
      <c r="L1" s="154"/>
      <c r="M1" s="154"/>
    </row>
    <row r="2" spans="1:13" s="1" customFormat="1" ht="21.75" customHeight="1" x14ac:dyDescent="0.6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16.5" customHeight="1" x14ac:dyDescent="0.5">
      <c r="A3" s="144" t="s">
        <v>3</v>
      </c>
      <c r="B3" s="140" t="s">
        <v>4</v>
      </c>
      <c r="C3" s="134" t="s">
        <v>4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3.5" customHeight="1" x14ac:dyDescent="0.5">
      <c r="A5" s="29">
        <v>1</v>
      </c>
      <c r="B5" s="65" t="s">
        <v>374</v>
      </c>
      <c r="C5" s="20" t="s">
        <v>37</v>
      </c>
      <c r="D5" s="20" t="s">
        <v>211</v>
      </c>
      <c r="E5" s="21" t="s">
        <v>375</v>
      </c>
      <c r="F5" s="10"/>
      <c r="G5" s="10"/>
      <c r="H5" s="10"/>
      <c r="I5" s="10"/>
      <c r="J5" s="10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 x14ac:dyDescent="0.5">
      <c r="A6" s="29">
        <v>2</v>
      </c>
      <c r="B6" s="65" t="s">
        <v>376</v>
      </c>
      <c r="C6" s="20" t="s">
        <v>37</v>
      </c>
      <c r="D6" s="20" t="s">
        <v>377</v>
      </c>
      <c r="E6" s="21" t="s">
        <v>378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3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3.5" customHeight="1" x14ac:dyDescent="0.5">
      <c r="A7" s="29">
        <v>3</v>
      </c>
      <c r="B7" s="65" t="s">
        <v>379</v>
      </c>
      <c r="C7" s="20" t="s">
        <v>37</v>
      </c>
      <c r="D7" s="20" t="s">
        <v>380</v>
      </c>
      <c r="E7" s="21" t="s">
        <v>381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 x14ac:dyDescent="0.5">
      <c r="A8" s="29">
        <v>4</v>
      </c>
      <c r="B8" s="65" t="s">
        <v>382</v>
      </c>
      <c r="C8" s="82" t="s">
        <v>37</v>
      </c>
      <c r="D8" s="82" t="s">
        <v>383</v>
      </c>
      <c r="E8" s="83" t="s">
        <v>384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 x14ac:dyDescent="0.5">
      <c r="A9" s="29">
        <v>5</v>
      </c>
      <c r="B9" s="65" t="s">
        <v>385</v>
      </c>
      <c r="C9" s="82" t="s">
        <v>37</v>
      </c>
      <c r="D9" s="82" t="s">
        <v>386</v>
      </c>
      <c r="E9" s="83" t="s">
        <v>387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 x14ac:dyDescent="0.5">
      <c r="A10" s="29">
        <v>6</v>
      </c>
      <c r="B10" s="65" t="s">
        <v>388</v>
      </c>
      <c r="C10" s="82" t="s">
        <v>37</v>
      </c>
      <c r="D10" s="82" t="s">
        <v>389</v>
      </c>
      <c r="E10" s="83" t="s">
        <v>390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 x14ac:dyDescent="0.5">
      <c r="A11" s="29">
        <v>7</v>
      </c>
      <c r="B11" s="65" t="s">
        <v>391</v>
      </c>
      <c r="C11" s="20" t="s">
        <v>37</v>
      </c>
      <c r="D11" s="20" t="s">
        <v>392</v>
      </c>
      <c r="E11" s="21" t="s">
        <v>393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 x14ac:dyDescent="0.5">
      <c r="A12" s="29">
        <v>8</v>
      </c>
      <c r="B12" s="94" t="s">
        <v>394</v>
      </c>
      <c r="C12" s="75" t="s">
        <v>37</v>
      </c>
      <c r="D12" s="75" t="s">
        <v>395</v>
      </c>
      <c r="E12" s="76" t="s">
        <v>396</v>
      </c>
      <c r="F12" s="80"/>
      <c r="G12" s="80"/>
      <c r="H12" s="80"/>
      <c r="I12" s="80"/>
      <c r="J12" s="80"/>
      <c r="K12" s="81"/>
      <c r="L12" s="81"/>
      <c r="M12" s="81"/>
    </row>
    <row r="13" spans="1:13" s="1" customFormat="1" ht="13.5" customHeight="1" x14ac:dyDescent="0.5">
      <c r="A13" s="35">
        <v>9</v>
      </c>
      <c r="B13" s="65" t="s">
        <v>397</v>
      </c>
      <c r="C13" s="24" t="s">
        <v>37</v>
      </c>
      <c r="D13" s="24" t="s">
        <v>244</v>
      </c>
      <c r="E13" s="25" t="s">
        <v>398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 x14ac:dyDescent="0.5">
      <c r="A14" s="29">
        <v>10</v>
      </c>
      <c r="B14" s="65" t="s">
        <v>399</v>
      </c>
      <c r="C14" s="20" t="s">
        <v>37</v>
      </c>
      <c r="D14" s="20" t="s">
        <v>400</v>
      </c>
      <c r="E14" s="21" t="s">
        <v>401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 x14ac:dyDescent="0.5">
      <c r="A15" s="29">
        <v>11</v>
      </c>
      <c r="B15" s="65" t="s">
        <v>402</v>
      </c>
      <c r="C15" s="20" t="s">
        <v>37</v>
      </c>
      <c r="D15" s="20" t="s">
        <v>403</v>
      </c>
      <c r="E15" s="21" t="s">
        <v>404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 x14ac:dyDescent="0.5">
      <c r="A16" s="29">
        <v>12</v>
      </c>
      <c r="B16" s="65" t="s">
        <v>405</v>
      </c>
      <c r="C16" s="20" t="s">
        <v>37</v>
      </c>
      <c r="D16" s="20" t="s">
        <v>406</v>
      </c>
      <c r="E16" s="21" t="s">
        <v>407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3.5" customHeight="1" x14ac:dyDescent="0.5">
      <c r="A17" s="29">
        <v>13</v>
      </c>
      <c r="B17" s="65" t="s">
        <v>408</v>
      </c>
      <c r="C17" s="24" t="s">
        <v>37</v>
      </c>
      <c r="D17" s="24" t="s">
        <v>409</v>
      </c>
      <c r="E17" s="25" t="s">
        <v>410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ref="M17:M27" si="3">IF(K17&lt;=3,"ไม่ผ่าน",IF(K17&lt;=7,"ผ่าน",IF(K17&lt;=11,"ดี",IF(K17&gt;=12,"ดีเยี่ยม"))))</f>
        <v>ไม่ผ่าน</v>
      </c>
    </row>
    <row r="18" spans="1:13" s="1" customFormat="1" ht="13.5" customHeight="1" x14ac:dyDescent="0.5">
      <c r="A18" s="29">
        <v>14</v>
      </c>
      <c r="B18" s="65" t="s">
        <v>411</v>
      </c>
      <c r="C18" s="20" t="s">
        <v>37</v>
      </c>
      <c r="D18" s="20" t="s">
        <v>412</v>
      </c>
      <c r="E18" s="21" t="s">
        <v>413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 x14ac:dyDescent="0.5">
      <c r="A19" s="29">
        <v>15</v>
      </c>
      <c r="B19" s="65" t="s">
        <v>414</v>
      </c>
      <c r="C19" s="20" t="s">
        <v>37</v>
      </c>
      <c r="D19" s="20" t="s">
        <v>415</v>
      </c>
      <c r="E19" s="21" t="s">
        <v>416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 x14ac:dyDescent="0.5">
      <c r="A20" s="29">
        <v>16</v>
      </c>
      <c r="B20" s="65" t="s">
        <v>417</v>
      </c>
      <c r="C20" s="20" t="s">
        <v>37</v>
      </c>
      <c r="D20" s="20" t="s">
        <v>418</v>
      </c>
      <c r="E20" s="21" t="s">
        <v>419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 x14ac:dyDescent="0.5">
      <c r="A21" s="29">
        <v>17</v>
      </c>
      <c r="B21" s="65" t="s">
        <v>420</v>
      </c>
      <c r="C21" s="20" t="s">
        <v>37</v>
      </c>
      <c r="D21" s="20" t="s">
        <v>421</v>
      </c>
      <c r="E21" s="21" t="s">
        <v>422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 x14ac:dyDescent="0.5">
      <c r="A22" s="29">
        <v>18</v>
      </c>
      <c r="B22" s="65" t="s">
        <v>423</v>
      </c>
      <c r="C22" s="20" t="s">
        <v>37</v>
      </c>
      <c r="D22" s="20" t="s">
        <v>424</v>
      </c>
      <c r="E22" s="21" t="s">
        <v>425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 x14ac:dyDescent="0.5">
      <c r="A23" s="29">
        <v>19</v>
      </c>
      <c r="B23" s="65" t="s">
        <v>426</v>
      </c>
      <c r="C23" s="82" t="s">
        <v>37</v>
      </c>
      <c r="D23" s="82" t="s">
        <v>427</v>
      </c>
      <c r="E23" s="83" t="s">
        <v>428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 x14ac:dyDescent="0.5">
      <c r="A24" s="29">
        <v>20</v>
      </c>
      <c r="B24" s="65" t="s">
        <v>429</v>
      </c>
      <c r="C24" s="82" t="s">
        <v>37</v>
      </c>
      <c r="D24" s="82" t="s">
        <v>430</v>
      </c>
      <c r="E24" s="83" t="s">
        <v>431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 x14ac:dyDescent="0.5">
      <c r="A25" s="29">
        <v>21</v>
      </c>
      <c r="B25" s="65" t="s">
        <v>432</v>
      </c>
      <c r="C25" s="82" t="s">
        <v>37</v>
      </c>
      <c r="D25" s="82" t="s">
        <v>433</v>
      </c>
      <c r="E25" s="83" t="s">
        <v>434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 x14ac:dyDescent="0.5">
      <c r="A26" s="29">
        <v>22</v>
      </c>
      <c r="B26" s="65" t="s">
        <v>435</v>
      </c>
      <c r="C26" s="82" t="s">
        <v>37</v>
      </c>
      <c r="D26" s="82" t="s">
        <v>436</v>
      </c>
      <c r="E26" s="83" t="s">
        <v>437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 x14ac:dyDescent="0.5">
      <c r="A27" s="29">
        <v>23</v>
      </c>
      <c r="B27" s="65" t="s">
        <v>438</v>
      </c>
      <c r="C27" s="20" t="s">
        <v>52</v>
      </c>
      <c r="D27" s="20" t="s">
        <v>439</v>
      </c>
      <c r="E27" s="21" t="s">
        <v>440</v>
      </c>
      <c r="F27" s="10"/>
      <c r="G27" s="10"/>
      <c r="H27" s="10"/>
      <c r="I27" s="10"/>
      <c r="J27" s="10"/>
      <c r="K27" s="3">
        <f t="shared" ref="K27:K33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 x14ac:dyDescent="0.5">
      <c r="A28" s="29">
        <v>24</v>
      </c>
      <c r="B28" s="65" t="s">
        <v>441</v>
      </c>
      <c r="C28" s="20" t="s">
        <v>52</v>
      </c>
      <c r="D28" s="20" t="s">
        <v>442</v>
      </c>
      <c r="E28" s="21" t="s">
        <v>443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 t="shared" ref="M28:M33" si="5">IF(K28&lt;=3,"ไม่ผ่าน",IF(K28&lt;=7,"ผ่าน",IF(K28&lt;=11,"ดี",IF(K28&gt;=12,"ดีเยี่ยม"))))</f>
        <v>ไม่ผ่าน</v>
      </c>
    </row>
    <row r="29" spans="1:13" s="1" customFormat="1" ht="13.5" customHeight="1" x14ac:dyDescent="0.5">
      <c r="A29" s="29">
        <v>25</v>
      </c>
      <c r="B29" s="65" t="s">
        <v>444</v>
      </c>
      <c r="C29" s="82" t="s">
        <v>52</v>
      </c>
      <c r="D29" s="82" t="s">
        <v>445</v>
      </c>
      <c r="E29" s="83" t="s">
        <v>446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3.5" customHeight="1" x14ac:dyDescent="0.5">
      <c r="A30" s="29">
        <v>26</v>
      </c>
      <c r="B30" s="65" t="s">
        <v>447</v>
      </c>
      <c r="C30" s="82" t="s">
        <v>52</v>
      </c>
      <c r="D30" s="82" t="s">
        <v>448</v>
      </c>
      <c r="E30" s="83" t="s">
        <v>449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 x14ac:dyDescent="0.5">
      <c r="A31" s="29">
        <v>27</v>
      </c>
      <c r="B31" s="65" t="s">
        <v>450</v>
      </c>
      <c r="C31" s="82" t="s">
        <v>52</v>
      </c>
      <c r="D31" s="82" t="s">
        <v>451</v>
      </c>
      <c r="E31" s="83" t="s">
        <v>452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 x14ac:dyDescent="0.5">
      <c r="A32" s="29">
        <v>28</v>
      </c>
      <c r="B32" s="95">
        <v>15469</v>
      </c>
      <c r="C32" s="78" t="s">
        <v>52</v>
      </c>
      <c r="D32" s="20" t="s">
        <v>453</v>
      </c>
      <c r="E32" s="21" t="s">
        <v>454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3.5" customHeight="1" x14ac:dyDescent="0.5">
      <c r="A33" s="29">
        <v>29</v>
      </c>
      <c r="B33" s="95">
        <v>15470</v>
      </c>
      <c r="C33" s="96" t="s">
        <v>52</v>
      </c>
      <c r="D33" s="86" t="s">
        <v>455</v>
      </c>
      <c r="E33" s="87" t="s">
        <v>456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9.8" x14ac:dyDescent="0.5">
      <c r="C34" s="1" t="s">
        <v>2</v>
      </c>
      <c r="F34" s="125">
        <f>COUNTIF(L5:L33,3)</f>
        <v>0</v>
      </c>
      <c r="G34" s="125">
        <f>COUNTIF(L5:L33,2)</f>
        <v>0</v>
      </c>
      <c r="H34" s="125">
        <f>COUNTIF(L5:L33,1)</f>
        <v>0</v>
      </c>
      <c r="I34" s="125">
        <f>COUNTIF(L5:L33,0)</f>
        <v>28</v>
      </c>
      <c r="J34" s="5"/>
    </row>
    <row r="35" spans="1:13" s="1" customFormat="1" ht="18.75" customHeight="1" x14ac:dyDescent="0.5">
      <c r="C35" s="1" t="s">
        <v>13</v>
      </c>
      <c r="F35" s="5"/>
      <c r="G35" s="51">
        <f>(F34*100)/28</f>
        <v>0</v>
      </c>
      <c r="H35" s="5"/>
      <c r="I35" s="5"/>
      <c r="J35" s="5"/>
      <c r="K35" s="5" t="s">
        <v>18</v>
      </c>
      <c r="M35" s="51">
        <f>(H34*100)/28</f>
        <v>0</v>
      </c>
    </row>
    <row r="36" spans="1:13" s="1" customFormat="1" ht="18.75" customHeight="1" x14ac:dyDescent="0.5">
      <c r="C36" s="1" t="s">
        <v>14</v>
      </c>
      <c r="F36" s="5"/>
      <c r="G36" s="51">
        <f>(G34*100)/28</f>
        <v>0</v>
      </c>
      <c r="H36" s="5"/>
      <c r="I36" s="5"/>
      <c r="J36" s="5"/>
      <c r="K36" s="5" t="s">
        <v>19</v>
      </c>
      <c r="M36" s="51">
        <f>(I34*100)/28</f>
        <v>100</v>
      </c>
    </row>
    <row r="37" spans="1:13" s="1" customFormat="1" ht="18.75" customHeight="1" x14ac:dyDescent="0.5">
      <c r="C37" s="1" t="s">
        <v>15</v>
      </c>
      <c r="F37" s="5"/>
      <c r="G37" s="5"/>
      <c r="H37" s="5"/>
      <c r="I37" s="1" t="s">
        <v>20</v>
      </c>
      <c r="J37" s="5"/>
    </row>
    <row r="38" spans="1:13" s="1" customFormat="1" ht="19.8" x14ac:dyDescent="0.5">
      <c r="C38" s="1" t="s">
        <v>16</v>
      </c>
      <c r="F38" s="5"/>
      <c r="G38" s="5"/>
      <c r="H38" s="5"/>
      <c r="I38" s="1" t="s">
        <v>22</v>
      </c>
      <c r="J38" s="5"/>
    </row>
    <row r="39" spans="1:13" s="1" customFormat="1" ht="18.75" customHeight="1" x14ac:dyDescent="0.5">
      <c r="C39" s="1" t="s">
        <v>17</v>
      </c>
      <c r="F39" s="5"/>
      <c r="G39" s="5"/>
      <c r="H39" s="5"/>
      <c r="I39" s="1" t="s">
        <v>21</v>
      </c>
      <c r="J39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8" workbookViewId="0">
      <selection activeCell="J42" sqref="J42"/>
    </sheetView>
  </sheetViews>
  <sheetFormatPr defaultRowHeight="13.8" x14ac:dyDescent="0.25"/>
  <cols>
    <col min="1" max="1" width="3.8984375" customWidth="1"/>
    <col min="2" max="2" width="7.19921875" customWidth="1"/>
    <col min="3" max="3" width="8.19921875" customWidth="1"/>
    <col min="4" max="4" width="7.69921875" customWidth="1"/>
    <col min="5" max="5" width="9.69921875" customWidth="1"/>
    <col min="6" max="10" width="3.69921875" customWidth="1"/>
    <col min="11" max="11" width="6.69921875" customWidth="1"/>
    <col min="12" max="12" width="7" customWidth="1"/>
    <col min="13" max="13" width="8.09765625" customWidth="1"/>
  </cols>
  <sheetData>
    <row r="1" spans="1:13" s="1" customFormat="1" ht="21" x14ac:dyDescent="0.6">
      <c r="A1" s="2"/>
      <c r="B1" s="2"/>
      <c r="C1" s="2"/>
      <c r="D1" s="2"/>
      <c r="E1" s="154" t="s">
        <v>2</v>
      </c>
      <c r="F1" s="154"/>
      <c r="G1" s="154"/>
      <c r="H1" s="154"/>
      <c r="I1" s="154"/>
      <c r="J1" s="154"/>
      <c r="K1" s="154"/>
      <c r="L1" s="154"/>
      <c r="M1" s="154"/>
    </row>
    <row r="2" spans="1:13" s="1" customFormat="1" ht="22.5" customHeight="1" x14ac:dyDescent="0.6">
      <c r="A2" s="146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18" customHeight="1" x14ac:dyDescent="0.5">
      <c r="A3" s="144" t="s">
        <v>31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4.25" customHeight="1" x14ac:dyDescent="0.5">
      <c r="A5" s="29">
        <v>1</v>
      </c>
      <c r="B5" s="94" t="s">
        <v>210</v>
      </c>
      <c r="C5" s="74" t="s">
        <v>37</v>
      </c>
      <c r="D5" s="75" t="s">
        <v>211</v>
      </c>
      <c r="E5" s="76" t="s">
        <v>212</v>
      </c>
      <c r="F5" s="97"/>
      <c r="G5" s="97"/>
      <c r="H5" s="97"/>
      <c r="I5" s="97"/>
      <c r="J5" s="97"/>
      <c r="K5" s="81"/>
      <c r="L5" s="81"/>
      <c r="M5" s="81"/>
    </row>
    <row r="6" spans="1:13" s="1" customFormat="1" ht="14.25" customHeight="1" x14ac:dyDescent="0.5">
      <c r="A6" s="29">
        <v>2</v>
      </c>
      <c r="B6" s="65" t="s">
        <v>457</v>
      </c>
      <c r="C6" s="78" t="s">
        <v>37</v>
      </c>
      <c r="D6" s="20" t="s">
        <v>458</v>
      </c>
      <c r="E6" s="21" t="s">
        <v>459</v>
      </c>
      <c r="F6" s="4"/>
      <c r="G6" s="4"/>
      <c r="H6" s="4"/>
      <c r="I6" s="4"/>
      <c r="J6" s="4"/>
      <c r="K6" s="3">
        <f t="shared" ref="K6:K26" si="0">SUM(F6,G6,H6,I6,J6)</f>
        <v>0</v>
      </c>
      <c r="L6" s="3" t="str">
        <f t="shared" ref="L6:L38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4.25" customHeight="1" x14ac:dyDescent="0.5">
      <c r="A7" s="29">
        <v>3</v>
      </c>
      <c r="B7" s="65" t="s">
        <v>460</v>
      </c>
      <c r="C7" s="78" t="s">
        <v>37</v>
      </c>
      <c r="D7" s="20" t="s">
        <v>461</v>
      </c>
      <c r="E7" s="21" t="s">
        <v>462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5">
      <c r="A8" s="29">
        <v>4</v>
      </c>
      <c r="B8" s="65" t="s">
        <v>463</v>
      </c>
      <c r="C8" s="78" t="s">
        <v>37</v>
      </c>
      <c r="D8" s="20" t="s">
        <v>464</v>
      </c>
      <c r="E8" s="21" t="s">
        <v>465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 x14ac:dyDescent="0.5">
      <c r="A9" s="29">
        <v>5</v>
      </c>
      <c r="B9" s="65" t="s">
        <v>466</v>
      </c>
      <c r="C9" s="98" t="s">
        <v>37</v>
      </c>
      <c r="D9" s="88" t="s">
        <v>467</v>
      </c>
      <c r="E9" s="89" t="s">
        <v>197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5">
      <c r="A10" s="29">
        <v>6</v>
      </c>
      <c r="B10" s="65" t="s">
        <v>468</v>
      </c>
      <c r="C10" s="78" t="s">
        <v>37</v>
      </c>
      <c r="D10" s="20" t="s">
        <v>469</v>
      </c>
      <c r="E10" s="21" t="s">
        <v>470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5">
      <c r="A11" s="34">
        <v>7</v>
      </c>
      <c r="B11" s="65" t="s">
        <v>471</v>
      </c>
      <c r="C11" s="78" t="s">
        <v>37</v>
      </c>
      <c r="D11" s="99" t="s">
        <v>472</v>
      </c>
      <c r="E11" s="100" t="s">
        <v>473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 x14ac:dyDescent="0.5">
      <c r="A12" s="29">
        <v>8</v>
      </c>
      <c r="B12" s="65" t="s">
        <v>474</v>
      </c>
      <c r="C12" s="96" t="s">
        <v>37</v>
      </c>
      <c r="D12" s="86" t="s">
        <v>475</v>
      </c>
      <c r="E12" s="87" t="s">
        <v>476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 x14ac:dyDescent="0.5">
      <c r="A13" s="35">
        <v>9</v>
      </c>
      <c r="B13" s="65" t="s">
        <v>477</v>
      </c>
      <c r="C13" s="78" t="s">
        <v>37</v>
      </c>
      <c r="D13" s="20" t="s">
        <v>478</v>
      </c>
      <c r="E13" s="21" t="s">
        <v>479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 x14ac:dyDescent="0.5">
      <c r="A14" s="29">
        <v>10</v>
      </c>
      <c r="B14" s="65" t="s">
        <v>480</v>
      </c>
      <c r="C14" s="78" t="s">
        <v>37</v>
      </c>
      <c r="D14" s="20" t="s">
        <v>481</v>
      </c>
      <c r="E14" s="21" t="s">
        <v>482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 x14ac:dyDescent="0.5">
      <c r="A15" s="29">
        <v>11</v>
      </c>
      <c r="B15" s="65" t="s">
        <v>483</v>
      </c>
      <c r="C15" s="78" t="s">
        <v>37</v>
      </c>
      <c r="D15" s="20" t="s">
        <v>484</v>
      </c>
      <c r="E15" s="21" t="s">
        <v>485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 x14ac:dyDescent="0.5">
      <c r="A16" s="29">
        <v>12</v>
      </c>
      <c r="B16" s="65" t="s">
        <v>486</v>
      </c>
      <c r="C16" s="96" t="s">
        <v>37</v>
      </c>
      <c r="D16" s="20" t="s">
        <v>156</v>
      </c>
      <c r="E16" s="21" t="s">
        <v>487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 x14ac:dyDescent="0.5">
      <c r="A17" s="34">
        <v>13</v>
      </c>
      <c r="B17" s="65" t="s">
        <v>488</v>
      </c>
      <c r="C17" s="96" t="s">
        <v>37</v>
      </c>
      <c r="D17" s="86" t="s">
        <v>489</v>
      </c>
      <c r="E17" s="87" t="s">
        <v>490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ref="M17:M27" si="3">IF(K17&lt;=3,"ไม่ผ่าน",IF(K17&lt;=7,"ผ่าน",IF(K17&lt;=11,"ดี",IF(K17&gt;=12,"ดีเยี่ยม"))))</f>
        <v>ไม่ผ่าน</v>
      </c>
    </row>
    <row r="18" spans="1:13" s="1" customFormat="1" ht="14.25" customHeight="1" x14ac:dyDescent="0.5">
      <c r="A18" s="29">
        <v>14</v>
      </c>
      <c r="B18" s="65" t="s">
        <v>491</v>
      </c>
      <c r="C18" s="78" t="s">
        <v>37</v>
      </c>
      <c r="D18" s="20" t="s">
        <v>492</v>
      </c>
      <c r="E18" s="21" t="s">
        <v>493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4.25" customHeight="1" x14ac:dyDescent="0.5">
      <c r="A19" s="29">
        <v>15</v>
      </c>
      <c r="B19" s="65" t="s">
        <v>494</v>
      </c>
      <c r="C19" s="96" t="s">
        <v>37</v>
      </c>
      <c r="D19" s="86" t="s">
        <v>495</v>
      </c>
      <c r="E19" s="87" t="s">
        <v>496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 x14ac:dyDescent="0.5">
      <c r="A20" s="29">
        <v>16</v>
      </c>
      <c r="B20" s="65" t="s">
        <v>497</v>
      </c>
      <c r="C20" s="96" t="s">
        <v>37</v>
      </c>
      <c r="D20" s="86" t="s">
        <v>440</v>
      </c>
      <c r="E20" s="87" t="s">
        <v>498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 x14ac:dyDescent="0.5">
      <c r="A21" s="34">
        <v>17</v>
      </c>
      <c r="B21" s="94" t="s">
        <v>213</v>
      </c>
      <c r="C21" s="74" t="s">
        <v>37</v>
      </c>
      <c r="D21" s="75" t="s">
        <v>214</v>
      </c>
      <c r="E21" s="76" t="s">
        <v>215</v>
      </c>
      <c r="F21" s="80"/>
      <c r="G21" s="80"/>
      <c r="H21" s="80"/>
      <c r="I21" s="80"/>
      <c r="J21" s="80"/>
      <c r="K21" s="81"/>
      <c r="L21" s="81"/>
      <c r="M21" s="81"/>
    </row>
    <row r="22" spans="1:13" s="1" customFormat="1" ht="14.25" customHeight="1" x14ac:dyDescent="0.5">
      <c r="A22" s="29">
        <v>18</v>
      </c>
      <c r="B22" s="65" t="s">
        <v>499</v>
      </c>
      <c r="C22" s="78" t="s">
        <v>37</v>
      </c>
      <c r="D22" s="20" t="s">
        <v>500</v>
      </c>
      <c r="E22" s="21" t="s">
        <v>501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4.25" customHeight="1" x14ac:dyDescent="0.5">
      <c r="A23" s="29">
        <v>19</v>
      </c>
      <c r="B23" s="65" t="s">
        <v>502</v>
      </c>
      <c r="C23" s="78" t="s">
        <v>37</v>
      </c>
      <c r="D23" s="20" t="s">
        <v>503</v>
      </c>
      <c r="E23" s="21" t="s">
        <v>504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 x14ac:dyDescent="0.5">
      <c r="A24" s="29">
        <v>20</v>
      </c>
      <c r="B24" s="65" t="s">
        <v>505</v>
      </c>
      <c r="C24" s="98" t="s">
        <v>37</v>
      </c>
      <c r="D24" s="88" t="s">
        <v>506</v>
      </c>
      <c r="E24" s="89" t="s">
        <v>507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 x14ac:dyDescent="0.5">
      <c r="A25" s="34">
        <v>21</v>
      </c>
      <c r="B25" s="65" t="s">
        <v>508</v>
      </c>
      <c r="C25" s="78" t="s">
        <v>37</v>
      </c>
      <c r="D25" s="20" t="s">
        <v>509</v>
      </c>
      <c r="E25" s="21" t="s">
        <v>510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 x14ac:dyDescent="0.5">
      <c r="A26" s="29">
        <v>22</v>
      </c>
      <c r="B26" s="65" t="s">
        <v>511</v>
      </c>
      <c r="C26" s="78" t="s">
        <v>37</v>
      </c>
      <c r="D26" s="20" t="s">
        <v>512</v>
      </c>
      <c r="E26" s="21" t="s">
        <v>513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4.25" customHeight="1" x14ac:dyDescent="0.5">
      <c r="A27" s="29">
        <v>23</v>
      </c>
      <c r="B27" s="65" t="s">
        <v>514</v>
      </c>
      <c r="C27" s="78" t="s">
        <v>52</v>
      </c>
      <c r="D27" s="20" t="s">
        <v>515</v>
      </c>
      <c r="E27" s="21" t="s">
        <v>516</v>
      </c>
      <c r="F27" s="10"/>
      <c r="G27" s="10"/>
      <c r="H27" s="10"/>
      <c r="I27" s="10"/>
      <c r="J27" s="10"/>
      <c r="K27" s="3">
        <f t="shared" ref="K27:K38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4.25" customHeight="1" x14ac:dyDescent="0.5">
      <c r="A28" s="29">
        <v>24</v>
      </c>
      <c r="B28" s="65" t="s">
        <v>517</v>
      </c>
      <c r="C28" s="78" t="s">
        <v>52</v>
      </c>
      <c r="D28" s="20" t="s">
        <v>518</v>
      </c>
      <c r="E28" s="21" t="s">
        <v>519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4.25" customHeight="1" x14ac:dyDescent="0.5">
      <c r="A29" s="34">
        <v>25</v>
      </c>
      <c r="B29" s="65" t="s">
        <v>520</v>
      </c>
      <c r="C29" s="78" t="s">
        <v>52</v>
      </c>
      <c r="D29" s="20" t="s">
        <v>521</v>
      </c>
      <c r="E29" s="21" t="s">
        <v>522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ref="M29:M38" si="5">IF(K29&lt;=3,"ไม่ผ่าน",IF(K29&lt;=7,"ผ่าน",IF(K29&lt;=11,"ดี",IF(K29&gt;=12,"ดีเยี่ยม"))))</f>
        <v>ไม่ผ่าน</v>
      </c>
    </row>
    <row r="30" spans="1:13" s="1" customFormat="1" ht="14.25" customHeight="1" x14ac:dyDescent="0.5">
      <c r="A30" s="29">
        <v>26</v>
      </c>
      <c r="B30" s="65" t="s">
        <v>523</v>
      </c>
      <c r="C30" s="78" t="s">
        <v>52</v>
      </c>
      <c r="D30" s="20" t="s">
        <v>524</v>
      </c>
      <c r="E30" s="21" t="s">
        <v>525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4.25" customHeight="1" x14ac:dyDescent="0.5">
      <c r="A31" s="29">
        <v>27</v>
      </c>
      <c r="B31" s="65" t="s">
        <v>526</v>
      </c>
      <c r="C31" s="78" t="s">
        <v>52</v>
      </c>
      <c r="D31" s="20" t="s">
        <v>527</v>
      </c>
      <c r="E31" s="21" t="s">
        <v>528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4.25" customHeight="1" x14ac:dyDescent="0.5">
      <c r="A32" s="29">
        <v>28</v>
      </c>
      <c r="B32" s="95">
        <v>15498</v>
      </c>
      <c r="C32" s="78" t="s">
        <v>52</v>
      </c>
      <c r="D32" s="20" t="s">
        <v>529</v>
      </c>
      <c r="E32" s="21" t="s">
        <v>530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4.25" customHeight="1" x14ac:dyDescent="0.5">
      <c r="A33" s="29">
        <v>29</v>
      </c>
      <c r="B33" s="95">
        <v>15499</v>
      </c>
      <c r="C33" s="78" t="s">
        <v>52</v>
      </c>
      <c r="D33" s="20" t="s">
        <v>531</v>
      </c>
      <c r="E33" s="21" t="s">
        <v>532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4.25" customHeight="1" x14ac:dyDescent="0.5">
      <c r="A34" s="29">
        <v>30</v>
      </c>
      <c r="B34" s="95">
        <v>15500</v>
      </c>
      <c r="C34" s="78" t="s">
        <v>52</v>
      </c>
      <c r="D34" s="20" t="s">
        <v>533</v>
      </c>
      <c r="E34" s="21" t="s">
        <v>534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4.25" customHeight="1" x14ac:dyDescent="0.5">
      <c r="A35" s="29">
        <v>31</v>
      </c>
      <c r="B35" s="95">
        <v>15501</v>
      </c>
      <c r="C35" s="78" t="s">
        <v>52</v>
      </c>
      <c r="D35" s="20" t="s">
        <v>101</v>
      </c>
      <c r="E35" s="21" t="s">
        <v>535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4.25" customHeight="1" x14ac:dyDescent="0.5">
      <c r="A36" s="29">
        <v>32</v>
      </c>
      <c r="B36" s="95">
        <v>15502</v>
      </c>
      <c r="C36" s="78" t="s">
        <v>52</v>
      </c>
      <c r="D36" s="20" t="s">
        <v>536</v>
      </c>
      <c r="E36" s="21" t="s">
        <v>537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4.25" customHeight="1" x14ac:dyDescent="0.5">
      <c r="A37" s="29">
        <v>33</v>
      </c>
      <c r="B37" s="95">
        <v>15503</v>
      </c>
      <c r="C37" s="96" t="s">
        <v>52</v>
      </c>
      <c r="D37" s="86" t="s">
        <v>538</v>
      </c>
      <c r="E37" s="87" t="s">
        <v>539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4.25" customHeight="1" x14ac:dyDescent="0.5">
      <c r="A38" s="29">
        <v>34</v>
      </c>
      <c r="B38" s="72">
        <v>14929</v>
      </c>
      <c r="C38" s="78" t="s">
        <v>37</v>
      </c>
      <c r="D38" s="20" t="s">
        <v>218</v>
      </c>
      <c r="E38" s="21" t="s">
        <v>219</v>
      </c>
      <c r="F38" s="10"/>
      <c r="G38" s="10"/>
      <c r="H38" s="10"/>
      <c r="I38" s="10"/>
      <c r="J38" s="10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9.8" x14ac:dyDescent="0.5">
      <c r="C39" s="1" t="s">
        <v>2</v>
      </c>
      <c r="F39" s="125">
        <f>COUNTIF(L5:L38,3)</f>
        <v>0</v>
      </c>
      <c r="G39" s="125">
        <f>COUNTIF(L5:L38,2)</f>
        <v>0</v>
      </c>
      <c r="H39" s="125">
        <f>COUNTIF(L5:L38,1)</f>
        <v>0</v>
      </c>
      <c r="I39" s="125">
        <f>COUNTIF(L5:L38,0)</f>
        <v>32</v>
      </c>
      <c r="J39" s="5"/>
    </row>
    <row r="40" spans="1:13" s="1" customFormat="1" ht="18" customHeight="1" x14ac:dyDescent="0.5">
      <c r="C40" s="1" t="s">
        <v>13</v>
      </c>
      <c r="F40" s="5"/>
      <c r="G40" s="51">
        <f>(F39*100)/32</f>
        <v>0</v>
      </c>
      <c r="H40" s="5"/>
      <c r="I40" s="5"/>
      <c r="J40" s="5"/>
      <c r="K40" s="5" t="s">
        <v>18</v>
      </c>
      <c r="M40" s="51">
        <f>(H39*100)/32</f>
        <v>0</v>
      </c>
    </row>
    <row r="41" spans="1:13" s="1" customFormat="1" ht="18" customHeight="1" x14ac:dyDescent="0.5">
      <c r="C41" s="1" t="s">
        <v>14</v>
      </c>
      <c r="F41" s="5"/>
      <c r="G41" s="51">
        <f>(G39*100)/32</f>
        <v>0</v>
      </c>
      <c r="H41" s="5"/>
      <c r="I41" s="5"/>
      <c r="J41" s="5"/>
      <c r="K41" s="5" t="s">
        <v>19</v>
      </c>
      <c r="M41" s="51">
        <f>(I39*100)/32</f>
        <v>100</v>
      </c>
    </row>
    <row r="42" spans="1:13" s="1" customFormat="1" ht="18" customHeight="1" x14ac:dyDescent="0.5">
      <c r="C42" s="1" t="s">
        <v>15</v>
      </c>
      <c r="F42" s="5"/>
      <c r="G42" s="5"/>
      <c r="H42" s="5"/>
      <c r="I42" s="5"/>
      <c r="J42" s="5"/>
      <c r="K42" s="1" t="s">
        <v>20</v>
      </c>
    </row>
    <row r="43" spans="1:13" s="1" customFormat="1" ht="19.8" x14ac:dyDescent="0.5">
      <c r="C43" s="1" t="s">
        <v>16</v>
      </c>
      <c r="F43" s="5"/>
      <c r="G43" s="5"/>
      <c r="H43" s="5"/>
      <c r="I43" s="5"/>
      <c r="J43" s="5"/>
      <c r="K43" s="1" t="s">
        <v>22</v>
      </c>
    </row>
    <row r="44" spans="1:13" s="1" customFormat="1" ht="18" customHeight="1" x14ac:dyDescent="0.5">
      <c r="C44" s="1" t="s">
        <v>17</v>
      </c>
      <c r="F44" s="5"/>
      <c r="G44" s="5"/>
      <c r="H44" s="5"/>
      <c r="I44" s="5"/>
      <c r="J44" s="1" t="s">
        <v>21</v>
      </c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I30" sqref="I30"/>
    </sheetView>
  </sheetViews>
  <sheetFormatPr defaultRowHeight="13.8" x14ac:dyDescent="0.25"/>
  <cols>
    <col min="1" max="1" width="4.69921875" customWidth="1"/>
    <col min="2" max="2" width="6.3984375" customWidth="1"/>
    <col min="3" max="3" width="6.09765625" customWidth="1"/>
    <col min="4" max="4" width="9.8984375" customWidth="1"/>
    <col min="5" max="5" width="9.09765625" customWidth="1"/>
    <col min="6" max="10" width="3" customWidth="1"/>
    <col min="11" max="11" width="7.3984375" customWidth="1"/>
    <col min="12" max="12" width="7" customWidth="1"/>
    <col min="13" max="13" width="8.398437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4" customHeight="1" x14ac:dyDescent="0.6">
      <c r="A2" s="146" t="s">
        <v>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5" customHeight="1" x14ac:dyDescent="0.5">
      <c r="A5" s="45">
        <v>1</v>
      </c>
      <c r="B5" s="65" t="s">
        <v>540</v>
      </c>
      <c r="C5" s="86" t="s">
        <v>37</v>
      </c>
      <c r="D5" s="86" t="s">
        <v>541</v>
      </c>
      <c r="E5" s="86" t="s">
        <v>542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5">
      <c r="A6" s="45">
        <v>2</v>
      </c>
      <c r="B6" s="65" t="s">
        <v>543</v>
      </c>
      <c r="C6" s="20" t="s">
        <v>37</v>
      </c>
      <c r="D6" s="20" t="s">
        <v>544</v>
      </c>
      <c r="E6" s="20" t="s">
        <v>50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5" si="1">IF(K6&lt;=3,"0",IF(K6&lt;=7,"1",IF(K6&lt;=11,"2",IF(K6&gt;=12,"3"))))</f>
        <v>0</v>
      </c>
      <c r="M6" s="3" t="str">
        <f t="shared" ref="M6:M17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45">
        <v>3</v>
      </c>
      <c r="B7" s="65" t="s">
        <v>545</v>
      </c>
      <c r="C7" s="20" t="s">
        <v>37</v>
      </c>
      <c r="D7" s="20" t="s">
        <v>546</v>
      </c>
      <c r="E7" s="20" t="s">
        <v>547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5">
      <c r="A8" s="45">
        <v>4</v>
      </c>
      <c r="B8" s="65" t="s">
        <v>548</v>
      </c>
      <c r="C8" s="20" t="s">
        <v>37</v>
      </c>
      <c r="D8" s="20" t="s">
        <v>549</v>
      </c>
      <c r="E8" s="20" t="s">
        <v>550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5">
      <c r="A9" s="45">
        <v>5</v>
      </c>
      <c r="B9" s="65" t="s">
        <v>551</v>
      </c>
      <c r="C9" s="20" t="s">
        <v>37</v>
      </c>
      <c r="D9" s="20" t="s">
        <v>552</v>
      </c>
      <c r="E9" s="20" t="s">
        <v>553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5">
      <c r="A10" s="45">
        <v>6</v>
      </c>
      <c r="B10" s="65" t="s">
        <v>554</v>
      </c>
      <c r="C10" s="20" t="s">
        <v>37</v>
      </c>
      <c r="D10" s="20" t="s">
        <v>555</v>
      </c>
      <c r="E10" s="20" t="s">
        <v>556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5">
      <c r="A11" s="46">
        <v>7</v>
      </c>
      <c r="B11" s="65" t="s">
        <v>557</v>
      </c>
      <c r="C11" s="20" t="s">
        <v>37</v>
      </c>
      <c r="D11" s="20" t="s">
        <v>558</v>
      </c>
      <c r="E11" s="20" t="s">
        <v>559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5">
      <c r="A12" s="45">
        <v>8</v>
      </c>
      <c r="B12" s="65" t="s">
        <v>560</v>
      </c>
      <c r="C12" s="20" t="s">
        <v>37</v>
      </c>
      <c r="D12" s="20" t="s">
        <v>561</v>
      </c>
      <c r="E12" s="20" t="s">
        <v>562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5">
      <c r="A13" s="47">
        <v>9</v>
      </c>
      <c r="B13" s="65" t="s">
        <v>563</v>
      </c>
      <c r="C13" s="20" t="s">
        <v>37</v>
      </c>
      <c r="D13" s="20" t="s">
        <v>564</v>
      </c>
      <c r="E13" s="20" t="s">
        <v>565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5">
      <c r="A14" s="45">
        <v>10</v>
      </c>
      <c r="B14" s="65" t="s">
        <v>566</v>
      </c>
      <c r="C14" s="20" t="s">
        <v>37</v>
      </c>
      <c r="D14" s="20" t="s">
        <v>567</v>
      </c>
      <c r="E14" s="20" t="s">
        <v>568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5">
      <c r="A15" s="45">
        <v>11</v>
      </c>
      <c r="B15" s="65" t="s">
        <v>569</v>
      </c>
      <c r="C15" s="20" t="s">
        <v>37</v>
      </c>
      <c r="D15" s="20" t="s">
        <v>570</v>
      </c>
      <c r="E15" s="20" t="s">
        <v>571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5">
      <c r="A16" s="45">
        <v>12</v>
      </c>
      <c r="B16" s="65" t="s">
        <v>572</v>
      </c>
      <c r="C16" s="20" t="s">
        <v>52</v>
      </c>
      <c r="D16" s="20" t="s">
        <v>573</v>
      </c>
      <c r="E16" s="20" t="s">
        <v>574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 x14ac:dyDescent="0.5">
      <c r="A17" s="45">
        <v>13</v>
      </c>
      <c r="B17" s="65" t="s">
        <v>575</v>
      </c>
      <c r="C17" s="20" t="s">
        <v>52</v>
      </c>
      <c r="D17" s="20" t="s">
        <v>576</v>
      </c>
      <c r="E17" s="20" t="s">
        <v>577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5" customHeight="1" x14ac:dyDescent="0.5">
      <c r="A18" s="45">
        <v>14</v>
      </c>
      <c r="B18" s="65" t="s">
        <v>578</v>
      </c>
      <c r="C18" s="20" t="s">
        <v>52</v>
      </c>
      <c r="D18" s="20" t="s">
        <v>579</v>
      </c>
      <c r="E18" s="20" t="s">
        <v>580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ref="M18:M30" si="3">IF(K18&lt;=3,"ไม่ผ่าน",IF(K18&lt;=7,"ผ่าน",IF(K18&lt;=11,"ดี",IF(K18&gt;=12,"ดีเยี่ยม"))))</f>
        <v>ไม่ผ่าน</v>
      </c>
    </row>
    <row r="19" spans="1:13" s="1" customFormat="1" ht="15" customHeight="1" x14ac:dyDescent="0.5">
      <c r="A19" s="45">
        <v>15</v>
      </c>
      <c r="B19" s="65" t="s">
        <v>581</v>
      </c>
      <c r="C19" s="82" t="s">
        <v>52</v>
      </c>
      <c r="D19" s="82" t="s">
        <v>582</v>
      </c>
      <c r="E19" s="82" t="s">
        <v>583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 x14ac:dyDescent="0.5">
      <c r="A20" s="45">
        <v>16</v>
      </c>
      <c r="B20" s="65" t="s">
        <v>584</v>
      </c>
      <c r="C20" s="20" t="s">
        <v>52</v>
      </c>
      <c r="D20" s="20" t="s">
        <v>585</v>
      </c>
      <c r="E20" s="20" t="s">
        <v>586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 x14ac:dyDescent="0.5">
      <c r="A21" s="45">
        <v>17</v>
      </c>
      <c r="B21" s="65" t="s">
        <v>587</v>
      </c>
      <c r="C21" s="20" t="s">
        <v>52</v>
      </c>
      <c r="D21" s="20" t="s">
        <v>193</v>
      </c>
      <c r="E21" s="20" t="s">
        <v>588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 x14ac:dyDescent="0.5">
      <c r="A22" s="48">
        <v>18</v>
      </c>
      <c r="B22" s="65" t="s">
        <v>589</v>
      </c>
      <c r="C22" s="20" t="s">
        <v>52</v>
      </c>
      <c r="D22" s="20" t="s">
        <v>79</v>
      </c>
      <c r="E22" s="20" t="s">
        <v>590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 x14ac:dyDescent="0.5">
      <c r="A23" s="45">
        <v>19</v>
      </c>
      <c r="B23" s="65" t="s">
        <v>591</v>
      </c>
      <c r="C23" s="20" t="s">
        <v>52</v>
      </c>
      <c r="D23" s="20" t="s">
        <v>592</v>
      </c>
      <c r="E23" s="20" t="s">
        <v>593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 x14ac:dyDescent="0.5">
      <c r="A24" s="45">
        <v>20</v>
      </c>
      <c r="B24" s="65" t="s">
        <v>594</v>
      </c>
      <c r="C24" s="20" t="s">
        <v>52</v>
      </c>
      <c r="D24" s="20" t="s">
        <v>595</v>
      </c>
      <c r="E24" s="20" t="s">
        <v>596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 x14ac:dyDescent="0.5">
      <c r="A25" s="45">
        <v>21</v>
      </c>
      <c r="B25" s="65" t="s">
        <v>597</v>
      </c>
      <c r="C25" s="20" t="s">
        <v>52</v>
      </c>
      <c r="D25" s="101" t="s">
        <v>598</v>
      </c>
      <c r="E25" s="20" t="s">
        <v>599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 x14ac:dyDescent="0.5">
      <c r="A26" s="45">
        <v>22</v>
      </c>
      <c r="B26" s="65" t="s">
        <v>600</v>
      </c>
      <c r="C26" s="20" t="s">
        <v>52</v>
      </c>
      <c r="D26" s="20" t="s">
        <v>529</v>
      </c>
      <c r="E26" s="20" t="s">
        <v>601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 x14ac:dyDescent="0.5">
      <c r="A27" s="45">
        <v>23</v>
      </c>
      <c r="B27" s="65" t="s">
        <v>602</v>
      </c>
      <c r="C27" s="20" t="s">
        <v>52</v>
      </c>
      <c r="D27" s="20" t="s">
        <v>603</v>
      </c>
      <c r="E27" s="20" t="s">
        <v>604</v>
      </c>
      <c r="F27" s="10"/>
      <c r="G27" s="10"/>
      <c r="H27" s="10"/>
      <c r="I27" s="10"/>
      <c r="J27" s="10"/>
      <c r="K27" s="3">
        <f t="shared" ref="K27:K35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 x14ac:dyDescent="0.5">
      <c r="A28" s="45">
        <v>24</v>
      </c>
      <c r="B28" s="65" t="s">
        <v>605</v>
      </c>
      <c r="C28" s="20" t="s">
        <v>52</v>
      </c>
      <c r="D28" s="20" t="s">
        <v>606</v>
      </c>
      <c r="E28" s="102" t="s">
        <v>607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3.5" customHeight="1" x14ac:dyDescent="0.5">
      <c r="A29" s="45">
        <v>25</v>
      </c>
      <c r="B29" s="65" t="s">
        <v>608</v>
      </c>
      <c r="C29" s="20" t="s">
        <v>52</v>
      </c>
      <c r="D29" s="20" t="s">
        <v>609</v>
      </c>
      <c r="E29" s="20" t="s">
        <v>610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3.5" customHeight="1" x14ac:dyDescent="0.5">
      <c r="A30" s="45">
        <v>26</v>
      </c>
      <c r="B30" s="65" t="s">
        <v>611</v>
      </c>
      <c r="C30" s="70" t="s">
        <v>52</v>
      </c>
      <c r="D30" s="70" t="s">
        <v>612</v>
      </c>
      <c r="E30" s="70" t="s">
        <v>613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3.5" customHeight="1" x14ac:dyDescent="0.5">
      <c r="A31" s="45">
        <v>27</v>
      </c>
      <c r="B31" s="65" t="s">
        <v>614</v>
      </c>
      <c r="C31" s="20" t="s">
        <v>52</v>
      </c>
      <c r="D31" s="20" t="s">
        <v>615</v>
      </c>
      <c r="E31" s="20" t="s">
        <v>616</v>
      </c>
      <c r="F31" s="10"/>
      <c r="G31" s="10"/>
      <c r="H31" s="10"/>
      <c r="I31" s="10"/>
      <c r="J31" s="10"/>
      <c r="K31" s="3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3.5" customHeight="1" x14ac:dyDescent="0.5">
      <c r="A32" s="45">
        <v>28</v>
      </c>
      <c r="B32" s="65" t="s">
        <v>617</v>
      </c>
      <c r="C32" s="20" t="s">
        <v>52</v>
      </c>
      <c r="D32" s="20" t="s">
        <v>618</v>
      </c>
      <c r="E32" s="20" t="s">
        <v>619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3.5" customHeight="1" x14ac:dyDescent="0.5">
      <c r="A33" s="45">
        <v>29</v>
      </c>
      <c r="B33" s="65" t="s">
        <v>620</v>
      </c>
      <c r="C33" s="20" t="s">
        <v>52</v>
      </c>
      <c r="D33" s="20" t="s">
        <v>621</v>
      </c>
      <c r="E33" s="20" t="s">
        <v>622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3.5" customHeight="1" x14ac:dyDescent="0.5">
      <c r="A34" s="45">
        <v>30</v>
      </c>
      <c r="B34" s="65" t="s">
        <v>623</v>
      </c>
      <c r="C34" s="20" t="s">
        <v>52</v>
      </c>
      <c r="D34" s="20" t="s">
        <v>624</v>
      </c>
      <c r="E34" s="20" t="s">
        <v>625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" customFormat="1" ht="13.5" customHeight="1" x14ac:dyDescent="0.5">
      <c r="A35" s="45">
        <v>31</v>
      </c>
      <c r="B35" s="65" t="s">
        <v>626</v>
      </c>
      <c r="C35" s="88" t="s">
        <v>52</v>
      </c>
      <c r="D35" s="88" t="s">
        <v>627</v>
      </c>
      <c r="E35" s="88" t="s">
        <v>628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1" customFormat="1" ht="13.5" customHeight="1" x14ac:dyDescent="0.5">
      <c r="A36" s="45">
        <v>32</v>
      </c>
      <c r="B36" s="45"/>
      <c r="C36" s="26"/>
      <c r="D36" s="18"/>
      <c r="E36" s="19"/>
      <c r="F36" s="10"/>
      <c r="G36" s="10"/>
      <c r="H36" s="10"/>
      <c r="I36" s="10"/>
      <c r="J36" s="10"/>
      <c r="K36" s="3"/>
      <c r="L36" s="3"/>
      <c r="M36" s="3"/>
    </row>
    <row r="37" spans="1:13" s="1" customFormat="1" ht="18" customHeight="1" x14ac:dyDescent="0.5">
      <c r="C37" s="1" t="s">
        <v>2</v>
      </c>
      <c r="F37" s="125">
        <f>COUNTIF(L5:L36,3)</f>
        <v>0</v>
      </c>
      <c r="G37" s="125">
        <f>COUNTIF(L5:L36,2)</f>
        <v>0</v>
      </c>
      <c r="H37" s="125">
        <f>COUNTIF(L5:L36,1)</f>
        <v>0</v>
      </c>
      <c r="I37" s="125">
        <f>COUNTIF(L5:L36,0)</f>
        <v>31</v>
      </c>
      <c r="J37" s="5"/>
    </row>
    <row r="38" spans="1:13" s="1" customFormat="1" ht="18" customHeight="1" x14ac:dyDescent="0.5">
      <c r="C38" s="1" t="s">
        <v>13</v>
      </c>
      <c r="F38" s="5"/>
      <c r="G38" s="51">
        <f>(F37*100)/31</f>
        <v>0</v>
      </c>
      <c r="H38" s="5"/>
      <c r="I38" s="5"/>
      <c r="J38" s="5"/>
      <c r="K38" s="5" t="s">
        <v>18</v>
      </c>
      <c r="M38" s="51">
        <f>(H37*100)/31</f>
        <v>0</v>
      </c>
    </row>
    <row r="39" spans="1:13" s="1" customFormat="1" ht="18" customHeight="1" x14ac:dyDescent="0.5">
      <c r="C39" s="1" t="s">
        <v>14</v>
      </c>
      <c r="F39" s="5"/>
      <c r="G39" s="51">
        <f>(G37*100)/31</f>
        <v>0</v>
      </c>
      <c r="H39" s="5"/>
      <c r="I39" s="5"/>
      <c r="J39" s="5"/>
      <c r="K39" s="5" t="s">
        <v>19</v>
      </c>
      <c r="M39" s="51">
        <f>(I37*100)/31</f>
        <v>100</v>
      </c>
    </row>
    <row r="40" spans="1:13" s="1" customFormat="1" ht="18" customHeight="1" x14ac:dyDescent="0.5">
      <c r="C40" s="1" t="s">
        <v>15</v>
      </c>
      <c r="F40" s="5"/>
      <c r="G40" s="5"/>
      <c r="H40" s="5"/>
      <c r="I40" s="5"/>
      <c r="J40" s="5"/>
      <c r="K40" s="1" t="s">
        <v>20</v>
      </c>
    </row>
    <row r="41" spans="1:13" s="1" customFormat="1" ht="18" customHeight="1" x14ac:dyDescent="0.5">
      <c r="C41" s="1" t="s">
        <v>16</v>
      </c>
      <c r="F41" s="5"/>
      <c r="G41" s="5"/>
      <c r="H41" s="5"/>
      <c r="I41" s="5"/>
      <c r="J41" s="5"/>
      <c r="K41" s="1" t="s">
        <v>22</v>
      </c>
    </row>
    <row r="42" spans="1:13" s="1" customFormat="1" ht="18" customHeight="1" x14ac:dyDescent="0.5">
      <c r="C42" s="1" t="s">
        <v>17</v>
      </c>
      <c r="F42" s="5"/>
      <c r="G42" s="5"/>
      <c r="H42" s="5"/>
      <c r="I42" s="5"/>
      <c r="J42" s="1" t="s">
        <v>21</v>
      </c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6" workbookViewId="0">
      <selection activeCell="I26" sqref="I26"/>
    </sheetView>
  </sheetViews>
  <sheetFormatPr defaultRowHeight="13.8" x14ac:dyDescent="0.25"/>
  <cols>
    <col min="1" max="1" width="4" customWidth="1"/>
    <col min="2" max="2" width="7.8984375" customWidth="1"/>
    <col min="3" max="3" width="6.09765625" customWidth="1"/>
    <col min="4" max="4" width="8" customWidth="1"/>
    <col min="5" max="5" width="9.59765625" customWidth="1"/>
    <col min="6" max="10" width="3.09765625" customWidth="1"/>
    <col min="11" max="11" width="6.8984375" customWidth="1"/>
    <col min="12" max="12" width="6.5" customWidth="1"/>
    <col min="13" max="13" width="7.898437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1" customHeight="1" x14ac:dyDescent="0.6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5" customHeight="1" x14ac:dyDescent="0.5">
      <c r="A5" s="29">
        <v>1</v>
      </c>
      <c r="B5" s="77" t="s">
        <v>629</v>
      </c>
      <c r="C5" s="20" t="s">
        <v>37</v>
      </c>
      <c r="D5" s="20" t="s">
        <v>630</v>
      </c>
      <c r="E5" s="20" t="s">
        <v>631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5">
      <c r="A6" s="29">
        <v>2</v>
      </c>
      <c r="B6" s="77" t="s">
        <v>632</v>
      </c>
      <c r="C6" s="20" t="s">
        <v>37</v>
      </c>
      <c r="D6" s="20" t="s">
        <v>302</v>
      </c>
      <c r="E6" s="20" t="s">
        <v>507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8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29">
        <v>3</v>
      </c>
      <c r="B7" s="77" t="s">
        <v>633</v>
      </c>
      <c r="C7" s="90" t="s">
        <v>37</v>
      </c>
      <c r="D7" s="82" t="s">
        <v>634</v>
      </c>
      <c r="E7" s="82" t="s">
        <v>635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5">
      <c r="A8" s="29">
        <v>4</v>
      </c>
      <c r="B8" s="77" t="s">
        <v>636</v>
      </c>
      <c r="C8" s="20" t="s">
        <v>37</v>
      </c>
      <c r="D8" s="20" t="s">
        <v>637</v>
      </c>
      <c r="E8" s="20" t="s">
        <v>638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5">
      <c r="A9" s="29">
        <v>5</v>
      </c>
      <c r="B9" s="77" t="s">
        <v>639</v>
      </c>
      <c r="C9" s="86" t="s">
        <v>37</v>
      </c>
      <c r="D9" s="86" t="s">
        <v>640</v>
      </c>
      <c r="E9" s="86" t="s">
        <v>641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5">
      <c r="A10" s="29">
        <v>6</v>
      </c>
      <c r="B10" s="77" t="s">
        <v>642</v>
      </c>
      <c r="C10" s="20" t="s">
        <v>37</v>
      </c>
      <c r="D10" s="20" t="s">
        <v>643</v>
      </c>
      <c r="E10" s="20" t="s">
        <v>644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5">
      <c r="A11" s="29">
        <v>7</v>
      </c>
      <c r="B11" s="77" t="s">
        <v>645</v>
      </c>
      <c r="C11" s="86" t="s">
        <v>37</v>
      </c>
      <c r="D11" s="86" t="s">
        <v>646</v>
      </c>
      <c r="E11" s="86" t="s">
        <v>647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5">
      <c r="A12" s="29">
        <v>8</v>
      </c>
      <c r="B12" s="77" t="s">
        <v>648</v>
      </c>
      <c r="C12" s="20" t="s">
        <v>37</v>
      </c>
      <c r="D12" s="20" t="s">
        <v>333</v>
      </c>
      <c r="E12" s="20" t="s">
        <v>649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5">
      <c r="A13" s="29">
        <v>9</v>
      </c>
      <c r="B13" s="77" t="s">
        <v>650</v>
      </c>
      <c r="C13" s="20" t="s">
        <v>37</v>
      </c>
      <c r="D13" s="20" t="s">
        <v>651</v>
      </c>
      <c r="E13" s="20" t="s">
        <v>652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5">
      <c r="A14" s="29">
        <v>10</v>
      </c>
      <c r="B14" s="77" t="s">
        <v>653</v>
      </c>
      <c r="C14" s="20" t="s">
        <v>37</v>
      </c>
      <c r="D14" s="20" t="s">
        <v>654</v>
      </c>
      <c r="E14" s="20" t="s">
        <v>462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5">
      <c r="A15" s="29">
        <v>11</v>
      </c>
      <c r="B15" s="77" t="s">
        <v>655</v>
      </c>
      <c r="C15" s="79" t="s">
        <v>52</v>
      </c>
      <c r="D15" s="79" t="s">
        <v>656</v>
      </c>
      <c r="E15" s="79" t="s">
        <v>657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5">
      <c r="A16" s="29">
        <v>12</v>
      </c>
      <c r="B16" s="77" t="s">
        <v>658</v>
      </c>
      <c r="C16" s="20" t="s">
        <v>52</v>
      </c>
      <c r="D16" s="20" t="s">
        <v>659</v>
      </c>
      <c r="E16" s="20" t="s">
        <v>660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 x14ac:dyDescent="0.5">
      <c r="A17" s="29">
        <v>13</v>
      </c>
      <c r="B17" s="77" t="s">
        <v>661</v>
      </c>
      <c r="C17" s="86" t="s">
        <v>52</v>
      </c>
      <c r="D17" s="86" t="s">
        <v>662</v>
      </c>
      <c r="E17" s="86" t="s">
        <v>663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ref="M17:M28" si="3">IF(K17&lt;=3,"ไม่ผ่าน",IF(K17&lt;=7,"ผ่าน",IF(K17&lt;=11,"ดี",IF(K17&gt;=12,"ดีเยี่ยม"))))</f>
        <v>ไม่ผ่าน</v>
      </c>
    </row>
    <row r="18" spans="1:13" s="1" customFormat="1" ht="15" customHeight="1" x14ac:dyDescent="0.5">
      <c r="A18" s="29">
        <v>14</v>
      </c>
      <c r="B18" s="77" t="s">
        <v>664</v>
      </c>
      <c r="C18" s="20" t="s">
        <v>52</v>
      </c>
      <c r="D18" s="79" t="s">
        <v>665</v>
      </c>
      <c r="E18" s="79" t="s">
        <v>666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 x14ac:dyDescent="0.5">
      <c r="A19" s="29">
        <v>15</v>
      </c>
      <c r="B19" s="77" t="s">
        <v>667</v>
      </c>
      <c r="C19" s="20" t="s">
        <v>52</v>
      </c>
      <c r="D19" s="20" t="s">
        <v>668</v>
      </c>
      <c r="E19" s="20" t="s">
        <v>669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 x14ac:dyDescent="0.5">
      <c r="A20" s="29">
        <v>16</v>
      </c>
      <c r="B20" s="77" t="s">
        <v>670</v>
      </c>
      <c r="C20" s="20" t="s">
        <v>52</v>
      </c>
      <c r="D20" s="20" t="s">
        <v>671</v>
      </c>
      <c r="E20" s="20" t="s">
        <v>672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 x14ac:dyDescent="0.5">
      <c r="A21" s="29">
        <v>17</v>
      </c>
      <c r="B21" s="77" t="s">
        <v>673</v>
      </c>
      <c r="C21" s="20" t="s">
        <v>52</v>
      </c>
      <c r="D21" s="20" t="s">
        <v>674</v>
      </c>
      <c r="E21" s="20" t="s">
        <v>675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 x14ac:dyDescent="0.5">
      <c r="A22" s="29">
        <v>18</v>
      </c>
      <c r="B22" s="77" t="s">
        <v>676</v>
      </c>
      <c r="C22" s="20" t="s">
        <v>52</v>
      </c>
      <c r="D22" s="20" t="s">
        <v>677</v>
      </c>
      <c r="E22" s="20" t="s">
        <v>678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 x14ac:dyDescent="0.5">
      <c r="A23" s="29">
        <v>19</v>
      </c>
      <c r="B23" s="77" t="s">
        <v>679</v>
      </c>
      <c r="C23" s="20" t="s">
        <v>52</v>
      </c>
      <c r="D23" s="20" t="s">
        <v>680</v>
      </c>
      <c r="E23" s="20" t="s">
        <v>681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 x14ac:dyDescent="0.5">
      <c r="A24" s="29">
        <v>20</v>
      </c>
      <c r="B24" s="77" t="s">
        <v>682</v>
      </c>
      <c r="C24" s="20" t="s">
        <v>52</v>
      </c>
      <c r="D24" s="20" t="s">
        <v>683</v>
      </c>
      <c r="E24" s="20" t="s">
        <v>684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 x14ac:dyDescent="0.5">
      <c r="A25" s="29">
        <v>21</v>
      </c>
      <c r="B25" s="77" t="s">
        <v>685</v>
      </c>
      <c r="C25" s="20" t="s">
        <v>52</v>
      </c>
      <c r="D25" s="20" t="s">
        <v>686</v>
      </c>
      <c r="E25" s="20" t="s">
        <v>687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 x14ac:dyDescent="0.5">
      <c r="A26" s="29">
        <v>22</v>
      </c>
      <c r="B26" s="77" t="s">
        <v>688</v>
      </c>
      <c r="C26" s="20" t="s">
        <v>52</v>
      </c>
      <c r="D26" s="20" t="s">
        <v>689</v>
      </c>
      <c r="E26" s="20" t="s">
        <v>690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 x14ac:dyDescent="0.5">
      <c r="A27" s="29">
        <v>23</v>
      </c>
      <c r="B27" s="77" t="s">
        <v>691</v>
      </c>
      <c r="C27" s="20" t="s">
        <v>52</v>
      </c>
      <c r="D27" s="20" t="s">
        <v>692</v>
      </c>
      <c r="E27" s="20" t="s">
        <v>693</v>
      </c>
      <c r="F27" s="10"/>
      <c r="G27" s="10"/>
      <c r="H27" s="10"/>
      <c r="I27" s="10"/>
      <c r="J27" s="10"/>
      <c r="K27" s="3">
        <f t="shared" ref="K27:K37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 x14ac:dyDescent="0.5">
      <c r="A28" s="29">
        <v>24</v>
      </c>
      <c r="B28" s="77" t="s">
        <v>694</v>
      </c>
      <c r="C28" s="20" t="s">
        <v>52</v>
      </c>
      <c r="D28" s="20" t="s">
        <v>695</v>
      </c>
      <c r="E28" s="20" t="s">
        <v>696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3.5" customHeight="1" x14ac:dyDescent="0.5">
      <c r="A29" s="29">
        <v>25</v>
      </c>
      <c r="B29" s="77" t="s">
        <v>697</v>
      </c>
      <c r="C29" s="20" t="s">
        <v>52</v>
      </c>
      <c r="D29" s="20" t="s">
        <v>698</v>
      </c>
      <c r="E29" s="20" t="s">
        <v>699</v>
      </c>
      <c r="F29" s="10"/>
      <c r="G29" s="10"/>
      <c r="H29" s="10"/>
      <c r="I29" s="10"/>
      <c r="J29" s="10"/>
      <c r="K29" s="3">
        <f t="shared" si="4"/>
        <v>0</v>
      </c>
      <c r="L29" s="3" t="str">
        <f>IF(K29&lt;=3,"0",IF(K29&lt;=7,"1",IF(K29&lt;=11,"2",IF(K29&gt;=12,"3"))))</f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3.5" customHeight="1" x14ac:dyDescent="0.5">
      <c r="A30" s="29">
        <v>26</v>
      </c>
      <c r="B30" s="77" t="s">
        <v>700</v>
      </c>
      <c r="C30" s="20" t="s">
        <v>52</v>
      </c>
      <c r="D30" s="20" t="s">
        <v>701</v>
      </c>
      <c r="E30" s="20" t="s">
        <v>702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ref="M30:M38" si="5">IF(K30&lt;=3,"ไม่ผ่าน",IF(K30&lt;=7,"ผ่าน",IF(K30&lt;=11,"ดี",IF(K30&gt;=12,"ดีเยี่ยม"))))</f>
        <v>ไม่ผ่าน</v>
      </c>
    </row>
    <row r="31" spans="1:13" s="1" customFormat="1" ht="13.5" customHeight="1" x14ac:dyDescent="0.5">
      <c r="A31" s="29">
        <v>27</v>
      </c>
      <c r="B31" s="77" t="s">
        <v>703</v>
      </c>
      <c r="C31" s="20" t="s">
        <v>52</v>
      </c>
      <c r="D31" s="20" t="s">
        <v>704</v>
      </c>
      <c r="E31" s="20" t="s">
        <v>705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 x14ac:dyDescent="0.5">
      <c r="A32" s="29">
        <v>28</v>
      </c>
      <c r="B32" s="77" t="s">
        <v>706</v>
      </c>
      <c r="C32" s="20" t="s">
        <v>52</v>
      </c>
      <c r="D32" s="20" t="s">
        <v>707</v>
      </c>
      <c r="E32" s="20" t="s">
        <v>708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3.5" customHeight="1" x14ac:dyDescent="0.5">
      <c r="A33" s="29">
        <v>29</v>
      </c>
      <c r="B33" s="77" t="s">
        <v>709</v>
      </c>
      <c r="C33" s="20" t="s">
        <v>52</v>
      </c>
      <c r="D33" s="20" t="s">
        <v>710</v>
      </c>
      <c r="E33" s="20" t="s">
        <v>711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3.5" customHeight="1" x14ac:dyDescent="0.5">
      <c r="A34" s="29">
        <v>30</v>
      </c>
      <c r="B34" s="77" t="s">
        <v>712</v>
      </c>
      <c r="C34" s="20" t="s">
        <v>52</v>
      </c>
      <c r="D34" s="20" t="s">
        <v>713</v>
      </c>
      <c r="E34" s="20" t="s">
        <v>714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3.5" customHeight="1" x14ac:dyDescent="0.5">
      <c r="A35" s="29">
        <v>31</v>
      </c>
      <c r="B35" s="77" t="s">
        <v>715</v>
      </c>
      <c r="C35" s="20" t="s">
        <v>52</v>
      </c>
      <c r="D35" s="79" t="s">
        <v>716</v>
      </c>
      <c r="E35" s="79" t="s">
        <v>717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3.5" customHeight="1" x14ac:dyDescent="0.5">
      <c r="A36" s="29">
        <v>32</v>
      </c>
      <c r="B36" s="77" t="s">
        <v>397</v>
      </c>
      <c r="C36" s="78" t="s">
        <v>37</v>
      </c>
      <c r="D36" s="103" t="s">
        <v>244</v>
      </c>
      <c r="E36" s="104" t="s">
        <v>398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3.5" customHeight="1" x14ac:dyDescent="0.5">
      <c r="A37" s="29">
        <v>33</v>
      </c>
      <c r="B37" s="84">
        <v>15655</v>
      </c>
      <c r="C37" s="105" t="s">
        <v>52</v>
      </c>
      <c r="D37" s="84" t="s">
        <v>718</v>
      </c>
      <c r="E37" s="84" t="s">
        <v>719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3.5" customHeight="1" x14ac:dyDescent="0.5">
      <c r="A38" s="29">
        <v>34</v>
      </c>
      <c r="B38" s="77" t="s">
        <v>720</v>
      </c>
      <c r="C38" s="105" t="s">
        <v>52</v>
      </c>
      <c r="D38" s="106" t="s">
        <v>721</v>
      </c>
      <c r="E38" s="107" t="s">
        <v>331</v>
      </c>
      <c r="F38" s="10"/>
      <c r="G38" s="10"/>
      <c r="H38" s="10"/>
      <c r="I38" s="10"/>
      <c r="J38" s="10"/>
      <c r="K38" s="3">
        <f>SUM(F38,G38,H38,I38,J38)</f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3.5" customHeight="1" x14ac:dyDescent="0.5">
      <c r="A39" s="29">
        <v>35</v>
      </c>
      <c r="B39" s="36"/>
      <c r="C39" s="32"/>
      <c r="D39" s="32"/>
      <c r="E39" s="33"/>
      <c r="F39" s="10"/>
      <c r="G39" s="10"/>
      <c r="H39" s="10"/>
      <c r="I39" s="10"/>
      <c r="J39" s="10"/>
      <c r="K39" s="3"/>
      <c r="L39" s="3"/>
      <c r="M39" s="3"/>
    </row>
    <row r="40" spans="1:13" s="1" customFormat="1" ht="19.8" x14ac:dyDescent="0.5">
      <c r="C40" s="1" t="s">
        <v>2</v>
      </c>
      <c r="F40" s="125">
        <f>COUNTIF(L5:L39,3)</f>
        <v>0</v>
      </c>
      <c r="G40" s="125">
        <f>COUNTIF(L5:L39,2)</f>
        <v>0</v>
      </c>
      <c r="H40" s="125">
        <f>COUNTIF(L5:L39,1)</f>
        <v>0</v>
      </c>
      <c r="I40" s="125">
        <f>COUNTIF(L5:L39,0)</f>
        <v>34</v>
      </c>
      <c r="J40" s="5"/>
    </row>
    <row r="41" spans="1:13" s="1" customFormat="1" ht="21" x14ac:dyDescent="0.5">
      <c r="C41" s="1" t="s">
        <v>13</v>
      </c>
      <c r="F41" s="5"/>
      <c r="G41" s="51">
        <f>(F40*100)/34</f>
        <v>0</v>
      </c>
      <c r="H41" s="5"/>
      <c r="I41" s="5"/>
      <c r="J41" s="5"/>
      <c r="K41" s="5" t="s">
        <v>18</v>
      </c>
      <c r="M41" s="51">
        <f>(H40*100)/34</f>
        <v>0</v>
      </c>
    </row>
    <row r="42" spans="1:13" s="1" customFormat="1" ht="21" x14ac:dyDescent="0.5">
      <c r="C42" s="1" t="s">
        <v>14</v>
      </c>
      <c r="F42" s="5"/>
      <c r="G42" s="51">
        <f>(G40*100)/34</f>
        <v>0</v>
      </c>
      <c r="H42" s="5"/>
      <c r="I42" s="5"/>
      <c r="J42" s="5"/>
      <c r="K42" s="5" t="s">
        <v>19</v>
      </c>
      <c r="M42" s="51">
        <f>(I40*100)/34</f>
        <v>100</v>
      </c>
    </row>
    <row r="43" spans="1:13" s="1" customFormat="1" ht="19.8" x14ac:dyDescent="0.5">
      <c r="C43" s="1" t="s">
        <v>15</v>
      </c>
      <c r="F43" s="5"/>
      <c r="G43" s="5"/>
      <c r="H43" s="5"/>
      <c r="I43" s="5"/>
      <c r="J43" s="5"/>
      <c r="K43" s="1" t="s">
        <v>20</v>
      </c>
    </row>
    <row r="44" spans="1:13" s="1" customFormat="1" ht="19.8" x14ac:dyDescent="0.5">
      <c r="C44" s="1" t="s">
        <v>16</v>
      </c>
      <c r="F44" s="5"/>
      <c r="G44" s="5"/>
      <c r="H44" s="5"/>
      <c r="I44" s="5"/>
      <c r="J44" s="5"/>
      <c r="K44" s="1" t="s">
        <v>22</v>
      </c>
    </row>
    <row r="45" spans="1:13" s="1" customFormat="1" ht="19.8" x14ac:dyDescent="0.5">
      <c r="C45" s="1" t="s">
        <v>17</v>
      </c>
      <c r="F45" s="5"/>
      <c r="G45" s="5"/>
      <c r="H45" s="5"/>
      <c r="I45" s="5"/>
      <c r="J45" s="5"/>
      <c r="K45" s="1" t="s">
        <v>21</v>
      </c>
    </row>
  </sheetData>
  <mergeCells count="8">
    <mergeCell ref="C3:E4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K31" sqref="K31"/>
    </sheetView>
  </sheetViews>
  <sheetFormatPr defaultRowHeight="13.8" x14ac:dyDescent="0.25"/>
  <cols>
    <col min="1" max="1" width="4.19921875" customWidth="1"/>
    <col min="2" max="2" width="6.69921875" customWidth="1"/>
    <col min="3" max="3" width="6.09765625" customWidth="1"/>
    <col min="4" max="4" width="9.69921875" customWidth="1"/>
    <col min="5" max="5" width="9.3984375" customWidth="1"/>
    <col min="6" max="10" width="3.59765625" customWidth="1"/>
    <col min="11" max="12" width="6.69921875" customWidth="1"/>
    <col min="13" max="13" width="7.5" customWidth="1"/>
  </cols>
  <sheetData>
    <row r="1" spans="1:13" s="1" customFormat="1" ht="21" x14ac:dyDescent="0.6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18.75" customHeight="1" x14ac:dyDescent="0.6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" customFormat="1" ht="21" customHeight="1" x14ac:dyDescent="0.5">
      <c r="A3" s="144" t="s">
        <v>3</v>
      </c>
      <c r="B3" s="140" t="s">
        <v>4</v>
      </c>
      <c r="C3" s="134" t="s">
        <v>5</v>
      </c>
      <c r="D3" s="135"/>
      <c r="E3" s="136"/>
      <c r="F3" s="145" t="s">
        <v>1</v>
      </c>
      <c r="G3" s="145"/>
      <c r="H3" s="145"/>
      <c r="I3" s="145"/>
      <c r="J3" s="145"/>
      <c r="K3" s="142" t="s">
        <v>0</v>
      </c>
      <c r="L3" s="147" t="s">
        <v>11</v>
      </c>
      <c r="M3" s="147" t="s">
        <v>12</v>
      </c>
    </row>
    <row r="4" spans="1:13" s="1" customFormat="1" ht="58.5" customHeight="1" x14ac:dyDescent="0.5">
      <c r="A4" s="144"/>
      <c r="B4" s="153"/>
      <c r="C4" s="150"/>
      <c r="D4" s="151"/>
      <c r="E4" s="152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43"/>
      <c r="L4" s="148"/>
      <c r="M4" s="149"/>
    </row>
    <row r="5" spans="1:13" s="1" customFormat="1" ht="15" customHeight="1" x14ac:dyDescent="0.6">
      <c r="A5" s="23">
        <v>1</v>
      </c>
      <c r="B5" s="65" t="s">
        <v>722</v>
      </c>
      <c r="C5" s="78" t="s">
        <v>37</v>
      </c>
      <c r="D5" s="20" t="s">
        <v>211</v>
      </c>
      <c r="E5" s="20" t="s">
        <v>723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6">
      <c r="A6" s="23">
        <v>2</v>
      </c>
      <c r="B6" s="65" t="s">
        <v>724</v>
      </c>
      <c r="C6" s="78" t="s">
        <v>37</v>
      </c>
      <c r="D6" s="20" t="s">
        <v>725</v>
      </c>
      <c r="E6" s="20" t="s">
        <v>726</v>
      </c>
      <c r="F6" s="10"/>
      <c r="G6" s="10"/>
      <c r="H6" s="10"/>
      <c r="I6" s="10"/>
      <c r="J6" s="10"/>
      <c r="K6" s="3">
        <f t="shared" si="0"/>
        <v>0</v>
      </c>
      <c r="L6" s="3" t="str">
        <f t="shared" ref="L6:L38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6">
      <c r="A7" s="23">
        <v>3</v>
      </c>
      <c r="B7" s="65" t="s">
        <v>727</v>
      </c>
      <c r="C7" s="78" t="s">
        <v>37</v>
      </c>
      <c r="D7" s="20" t="s">
        <v>728</v>
      </c>
      <c r="E7" s="20" t="s">
        <v>729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6">
      <c r="A8" s="23">
        <v>4</v>
      </c>
      <c r="B8" s="65" t="s">
        <v>730</v>
      </c>
      <c r="C8" s="78" t="s">
        <v>37</v>
      </c>
      <c r="D8" s="20" t="s">
        <v>731</v>
      </c>
      <c r="E8" s="20" t="s">
        <v>48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6">
      <c r="A9" s="23">
        <v>5</v>
      </c>
      <c r="B9" s="65" t="s">
        <v>732</v>
      </c>
      <c r="C9" s="78" t="s">
        <v>37</v>
      </c>
      <c r="D9" s="20" t="s">
        <v>733</v>
      </c>
      <c r="E9" s="20" t="s">
        <v>734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6">
      <c r="A10" s="23">
        <v>6</v>
      </c>
      <c r="B10" s="65" t="s">
        <v>735</v>
      </c>
      <c r="C10" s="20" t="s">
        <v>37</v>
      </c>
      <c r="D10" s="20" t="s">
        <v>736</v>
      </c>
      <c r="E10" s="20" t="s">
        <v>737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6">
      <c r="A11" s="42">
        <v>7</v>
      </c>
      <c r="B11" s="65" t="s">
        <v>738</v>
      </c>
      <c r="C11" s="20" t="s">
        <v>37</v>
      </c>
      <c r="D11" s="79" t="s">
        <v>739</v>
      </c>
      <c r="E11" s="21" t="s">
        <v>740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6">
      <c r="A12" s="23">
        <v>8</v>
      </c>
      <c r="B12" s="65" t="s">
        <v>741</v>
      </c>
      <c r="C12" s="20" t="s">
        <v>37</v>
      </c>
      <c r="D12" s="20" t="s">
        <v>742</v>
      </c>
      <c r="E12" s="21" t="s">
        <v>743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6">
      <c r="A13" s="43">
        <v>9</v>
      </c>
      <c r="B13" s="65" t="s">
        <v>744</v>
      </c>
      <c r="C13" s="20" t="s">
        <v>37</v>
      </c>
      <c r="D13" s="20" t="s">
        <v>745</v>
      </c>
      <c r="E13" s="21" t="s">
        <v>746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6">
      <c r="A14" s="23">
        <v>10</v>
      </c>
      <c r="B14" s="65" t="s">
        <v>747</v>
      </c>
      <c r="C14" s="20" t="s">
        <v>37</v>
      </c>
      <c r="D14" s="86" t="s">
        <v>748</v>
      </c>
      <c r="E14" s="87" t="s">
        <v>749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6">
      <c r="A15" s="23">
        <v>11</v>
      </c>
      <c r="B15" s="65" t="s">
        <v>750</v>
      </c>
      <c r="C15" s="82" t="s">
        <v>37</v>
      </c>
      <c r="D15" s="82" t="s">
        <v>751</v>
      </c>
      <c r="E15" s="83" t="s">
        <v>752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6">
      <c r="A16" s="23">
        <v>12</v>
      </c>
      <c r="B16" s="65" t="s">
        <v>753</v>
      </c>
      <c r="C16" s="82" t="s">
        <v>37</v>
      </c>
      <c r="D16" s="82" t="s">
        <v>754</v>
      </c>
      <c r="E16" s="83" t="s">
        <v>755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ref="M16:M30" si="3">IF(K16&lt;=3,"ไม่ผ่าน",IF(K16&lt;=7,"ผ่าน",IF(K16&lt;=11,"ดี",IF(K16&gt;=12,"ดีเยี่ยม"))))</f>
        <v>ไม่ผ่าน</v>
      </c>
    </row>
    <row r="17" spans="1:13" s="1" customFormat="1" ht="15" customHeight="1" x14ac:dyDescent="0.6">
      <c r="A17" s="23">
        <v>13</v>
      </c>
      <c r="B17" s="65" t="s">
        <v>756</v>
      </c>
      <c r="C17" s="78" t="s">
        <v>37</v>
      </c>
      <c r="D17" s="79" t="s">
        <v>47</v>
      </c>
      <c r="E17" s="108" t="s">
        <v>757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5" customHeight="1" x14ac:dyDescent="0.6">
      <c r="A18" s="23">
        <v>14</v>
      </c>
      <c r="B18" s="65" t="s">
        <v>758</v>
      </c>
      <c r="C18" s="82" t="s">
        <v>52</v>
      </c>
      <c r="D18" s="82" t="s">
        <v>759</v>
      </c>
      <c r="E18" s="82" t="s">
        <v>760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 x14ac:dyDescent="0.6">
      <c r="A19" s="23">
        <v>15</v>
      </c>
      <c r="B19" s="65" t="s">
        <v>761</v>
      </c>
      <c r="C19" s="82" t="s">
        <v>52</v>
      </c>
      <c r="D19" s="82" t="s">
        <v>762</v>
      </c>
      <c r="E19" s="82" t="s">
        <v>763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 x14ac:dyDescent="0.6">
      <c r="A20" s="23">
        <v>16</v>
      </c>
      <c r="B20" s="65" t="s">
        <v>764</v>
      </c>
      <c r="C20" s="82" t="s">
        <v>52</v>
      </c>
      <c r="D20" s="82" t="s">
        <v>765</v>
      </c>
      <c r="E20" s="82" t="s">
        <v>766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 x14ac:dyDescent="0.6">
      <c r="A21" s="23">
        <v>17</v>
      </c>
      <c r="B21" s="65" t="s">
        <v>767</v>
      </c>
      <c r="C21" s="109" t="s">
        <v>52</v>
      </c>
      <c r="D21" s="109" t="s">
        <v>768</v>
      </c>
      <c r="E21" s="109" t="s">
        <v>769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 x14ac:dyDescent="0.6">
      <c r="A22" s="23">
        <v>18</v>
      </c>
      <c r="B22" s="65" t="s">
        <v>770</v>
      </c>
      <c r="C22" s="110" t="s">
        <v>52</v>
      </c>
      <c r="D22" s="111" t="s">
        <v>771</v>
      </c>
      <c r="E22" s="112" t="s">
        <v>772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 x14ac:dyDescent="0.6">
      <c r="A23" s="23">
        <v>19</v>
      </c>
      <c r="B23" s="65" t="s">
        <v>773</v>
      </c>
      <c r="C23" s="79" t="s">
        <v>52</v>
      </c>
      <c r="D23" s="82" t="s">
        <v>774</v>
      </c>
      <c r="E23" s="83" t="s">
        <v>775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 x14ac:dyDescent="0.6">
      <c r="A24" s="23">
        <v>20</v>
      </c>
      <c r="B24" s="65" t="s">
        <v>776</v>
      </c>
      <c r="C24" s="82" t="s">
        <v>52</v>
      </c>
      <c r="D24" s="82" t="s">
        <v>777</v>
      </c>
      <c r="E24" s="83" t="s">
        <v>778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 x14ac:dyDescent="0.6">
      <c r="A25" s="23">
        <v>21</v>
      </c>
      <c r="B25" s="65" t="s">
        <v>779</v>
      </c>
      <c r="C25" s="82" t="s">
        <v>52</v>
      </c>
      <c r="D25" s="82" t="s">
        <v>780</v>
      </c>
      <c r="E25" s="83" t="s">
        <v>781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5" customHeight="1" x14ac:dyDescent="0.6">
      <c r="A26" s="23">
        <v>22</v>
      </c>
      <c r="B26" s="65" t="s">
        <v>782</v>
      </c>
      <c r="C26" s="105" t="s">
        <v>52</v>
      </c>
      <c r="D26" s="106" t="s">
        <v>783</v>
      </c>
      <c r="E26" s="107" t="s">
        <v>784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5" customHeight="1" x14ac:dyDescent="0.6">
      <c r="A27" s="23">
        <v>23</v>
      </c>
      <c r="B27" s="65" t="s">
        <v>785</v>
      </c>
      <c r="C27" s="82" t="s">
        <v>52</v>
      </c>
      <c r="D27" s="82" t="s">
        <v>786</v>
      </c>
      <c r="E27" s="82" t="s">
        <v>787</v>
      </c>
      <c r="F27" s="10"/>
      <c r="G27" s="10"/>
      <c r="H27" s="10"/>
      <c r="I27" s="10"/>
      <c r="J27" s="10"/>
      <c r="K27" s="3">
        <f t="shared" ref="K27:K38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5" customHeight="1" x14ac:dyDescent="0.6">
      <c r="A28" s="23">
        <v>24</v>
      </c>
      <c r="B28" s="65" t="s">
        <v>788</v>
      </c>
      <c r="C28" s="82" t="s">
        <v>52</v>
      </c>
      <c r="D28" s="82" t="s">
        <v>789</v>
      </c>
      <c r="E28" s="82" t="s">
        <v>790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5" customHeight="1" x14ac:dyDescent="0.6">
      <c r="A29" s="42">
        <v>25</v>
      </c>
      <c r="B29" s="65" t="s">
        <v>791</v>
      </c>
      <c r="C29" s="105" t="s">
        <v>52</v>
      </c>
      <c r="D29" s="106" t="s">
        <v>792</v>
      </c>
      <c r="E29" s="107" t="s">
        <v>793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5" customHeight="1" x14ac:dyDescent="0.6">
      <c r="A30" s="23">
        <v>26</v>
      </c>
      <c r="B30" s="65" t="s">
        <v>794</v>
      </c>
      <c r="C30" s="78" t="s">
        <v>52</v>
      </c>
      <c r="D30" s="20" t="s">
        <v>795</v>
      </c>
      <c r="E30" s="21" t="s">
        <v>796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5" customHeight="1" x14ac:dyDescent="0.6">
      <c r="A31" s="23">
        <v>27</v>
      </c>
      <c r="B31" s="65" t="s">
        <v>797</v>
      </c>
      <c r="C31" s="69" t="s">
        <v>52</v>
      </c>
      <c r="D31" s="70" t="s">
        <v>798</v>
      </c>
      <c r="E31" s="113" t="s">
        <v>799</v>
      </c>
      <c r="F31" s="10"/>
      <c r="G31" s="10"/>
      <c r="H31" s="10"/>
      <c r="I31" s="10"/>
      <c r="J31" s="10"/>
      <c r="K31" s="3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5" customHeight="1" x14ac:dyDescent="0.6">
      <c r="A32" s="23">
        <v>28</v>
      </c>
      <c r="B32" s="65" t="s">
        <v>800</v>
      </c>
      <c r="C32" s="114" t="s">
        <v>52</v>
      </c>
      <c r="D32" s="115" t="s">
        <v>801</v>
      </c>
      <c r="E32" s="107" t="s">
        <v>802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ref="M32:M38" si="5">IF(K32&lt;=3,"ไม่ผ่าน",IF(K32&lt;=7,"ผ่าน",IF(K32&lt;=11,"ดี",IF(K32&gt;=12,"ดีเยี่ยม"))))</f>
        <v>ไม่ผ่าน</v>
      </c>
    </row>
    <row r="33" spans="1:14" s="1" customFormat="1" ht="15" customHeight="1" x14ac:dyDescent="0.6">
      <c r="A33" s="23">
        <v>29</v>
      </c>
      <c r="B33" s="65" t="s">
        <v>803</v>
      </c>
      <c r="C33" s="96" t="s">
        <v>52</v>
      </c>
      <c r="D33" s="70" t="s">
        <v>804</v>
      </c>
      <c r="E33" s="71" t="s">
        <v>805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4" s="1" customFormat="1" ht="15" customHeight="1" x14ac:dyDescent="0.6">
      <c r="A34" s="23">
        <v>30</v>
      </c>
      <c r="B34" s="65" t="s">
        <v>806</v>
      </c>
      <c r="C34" s="78" t="s">
        <v>52</v>
      </c>
      <c r="D34" s="20" t="s">
        <v>807</v>
      </c>
      <c r="E34" s="21" t="s">
        <v>808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4" s="1" customFormat="1" ht="15" customHeight="1" x14ac:dyDescent="0.6">
      <c r="A35" s="23">
        <v>31</v>
      </c>
      <c r="B35" s="65" t="s">
        <v>809</v>
      </c>
      <c r="C35" s="79" t="s">
        <v>52</v>
      </c>
      <c r="D35" s="79" t="s">
        <v>810</v>
      </c>
      <c r="E35" s="79" t="s">
        <v>811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4" s="1" customFormat="1" ht="15" customHeight="1" x14ac:dyDescent="0.6">
      <c r="A36" s="23">
        <v>32</v>
      </c>
      <c r="B36" s="65" t="s">
        <v>812</v>
      </c>
      <c r="C36" s="20" t="s">
        <v>52</v>
      </c>
      <c r="D36" s="20" t="s">
        <v>813</v>
      </c>
      <c r="E36" s="20" t="s">
        <v>814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4" s="1" customFormat="1" ht="15" customHeight="1" x14ac:dyDescent="0.6">
      <c r="A37" s="23">
        <v>33</v>
      </c>
      <c r="B37" s="65" t="s">
        <v>815</v>
      </c>
      <c r="C37" s="82" t="s">
        <v>52</v>
      </c>
      <c r="D37" s="92" t="s">
        <v>713</v>
      </c>
      <c r="E37" s="92" t="s">
        <v>816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4" s="1" customFormat="1" ht="15" customHeight="1" x14ac:dyDescent="0.6">
      <c r="A38" s="23">
        <v>34</v>
      </c>
      <c r="B38" s="65" t="s">
        <v>817</v>
      </c>
      <c r="C38" s="78" t="s">
        <v>52</v>
      </c>
      <c r="D38" s="20" t="s">
        <v>453</v>
      </c>
      <c r="E38" s="20" t="s">
        <v>816</v>
      </c>
      <c r="F38" s="10"/>
      <c r="G38" s="10"/>
      <c r="H38" s="10"/>
      <c r="I38" s="10"/>
      <c r="J38" s="10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4" s="1" customFormat="1" ht="15" customHeight="1" x14ac:dyDescent="0.6">
      <c r="A39" s="23">
        <v>35</v>
      </c>
      <c r="B39" s="44"/>
      <c r="C39" s="17"/>
      <c r="D39" s="18"/>
      <c r="E39" s="19"/>
      <c r="F39" s="10"/>
      <c r="G39" s="10"/>
      <c r="H39" s="10"/>
      <c r="I39" s="10"/>
      <c r="J39" s="10"/>
      <c r="K39" s="3"/>
      <c r="L39" s="3"/>
      <c r="M39" s="3"/>
    </row>
    <row r="40" spans="1:14" s="1" customFormat="1" ht="17.25" customHeight="1" x14ac:dyDescent="0.5">
      <c r="C40" s="1" t="s">
        <v>2</v>
      </c>
      <c r="F40" s="125">
        <f>COUNTIF(L5:L39,3)</f>
        <v>0</v>
      </c>
      <c r="G40" s="125">
        <f>COUNTIF(L5:L39,2)</f>
        <v>0</v>
      </c>
      <c r="H40" s="125">
        <f>COUNTIF(L5:L39,1)</f>
        <v>0</v>
      </c>
      <c r="I40" s="125">
        <f>COUNTIF(L5:L39,0)</f>
        <v>34</v>
      </c>
      <c r="J40" s="5"/>
    </row>
    <row r="41" spans="1:14" s="1" customFormat="1" ht="17.25" customHeight="1" x14ac:dyDescent="0.5">
      <c r="C41" s="1" t="s">
        <v>13</v>
      </c>
      <c r="F41" s="155">
        <f>(F40*100)/34</f>
        <v>0</v>
      </c>
      <c r="G41" s="155"/>
      <c r="H41" s="5"/>
      <c r="I41" s="5"/>
      <c r="J41" s="5"/>
      <c r="K41" s="5" t="s">
        <v>18</v>
      </c>
      <c r="M41" s="55">
        <f>(H40*100)/34</f>
        <v>0</v>
      </c>
      <c r="N41" s="54"/>
    </row>
    <row r="42" spans="1:14" s="1" customFormat="1" ht="17.25" customHeight="1" x14ac:dyDescent="0.5">
      <c r="C42" s="1" t="s">
        <v>14</v>
      </c>
      <c r="F42" s="155">
        <f>(G40*100)/34</f>
        <v>0</v>
      </c>
      <c r="G42" s="155"/>
      <c r="H42" s="5"/>
      <c r="I42" s="5"/>
      <c r="J42" s="5"/>
      <c r="K42" s="5" t="s">
        <v>19</v>
      </c>
      <c r="M42" s="55">
        <f>(I40*100)/34</f>
        <v>100</v>
      </c>
      <c r="N42" s="54"/>
    </row>
    <row r="43" spans="1:14" s="1" customFormat="1" ht="17.25" customHeight="1" x14ac:dyDescent="0.5">
      <c r="C43" s="1" t="s">
        <v>15</v>
      </c>
      <c r="F43" s="5"/>
      <c r="G43" s="5"/>
      <c r="H43" s="5"/>
      <c r="I43" s="1" t="s">
        <v>20</v>
      </c>
      <c r="J43" s="5"/>
    </row>
    <row r="44" spans="1:14" s="1" customFormat="1" ht="17.25" customHeight="1" x14ac:dyDescent="0.5">
      <c r="C44" s="1" t="s">
        <v>16</v>
      </c>
      <c r="F44" s="5"/>
      <c r="G44" s="5"/>
      <c r="H44" s="5"/>
      <c r="I44" s="1" t="s">
        <v>22</v>
      </c>
      <c r="J44" s="5"/>
    </row>
    <row r="45" spans="1:14" s="1" customFormat="1" ht="17.25" customHeight="1" x14ac:dyDescent="0.5">
      <c r="C45" s="1" t="s">
        <v>17</v>
      </c>
      <c r="F45" s="5"/>
      <c r="G45" s="5"/>
      <c r="H45" s="5"/>
      <c r="I45" s="1" t="s">
        <v>21</v>
      </c>
      <c r="J45" s="5"/>
    </row>
    <row r="46" spans="1:14" s="1" customFormat="1" ht="17.25" customHeight="1" x14ac:dyDescent="0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4" s="1" customFormat="1" ht="17.25" customHeight="1" x14ac:dyDescent="0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4" s="1" customFormat="1" ht="19.8" x14ac:dyDescent="0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" customFormat="1" ht="19.8" x14ac:dyDescent="0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" customFormat="1" ht="19.8" x14ac:dyDescent="0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" customFormat="1" ht="19.8" x14ac:dyDescent="0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" customFormat="1" ht="19.8" x14ac:dyDescent="0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" customFormat="1" ht="19.8" x14ac:dyDescent="0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" customFormat="1" ht="19.8" x14ac:dyDescent="0.5">
      <c r="A54"/>
      <c r="B54"/>
      <c r="C54"/>
      <c r="D54"/>
      <c r="E54"/>
      <c r="F54"/>
      <c r="G54"/>
      <c r="H54"/>
      <c r="I54"/>
      <c r="J54"/>
      <c r="K54"/>
      <c r="L54"/>
      <c r="M54"/>
    </row>
  </sheetData>
  <mergeCells count="10">
    <mergeCell ref="F41:G41"/>
    <mergeCell ref="F42:G42"/>
    <mergeCell ref="B3:B4"/>
    <mergeCell ref="C3:E4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2019-09-19T03:52:55Z</dcterms:modified>
</cp:coreProperties>
</file>