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01" sheetId="1" r:id="rId1"/>
    <sheet name="402" sheetId="2" r:id="rId2"/>
    <sheet name="403" sheetId="3" r:id="rId3"/>
    <sheet name="404" sheetId="4" r:id="rId4"/>
    <sheet name="405" sheetId="5" r:id="rId5"/>
    <sheet name="406" sheetId="6" r:id="rId6"/>
    <sheet name="407" sheetId="7" r:id="rId7"/>
    <sheet name="408" sheetId="8" r:id="rId8"/>
    <sheet name="409" sheetId="9" r:id="rId9"/>
    <sheet name="410" sheetId="10" r:id="rId10"/>
    <sheet name="411" sheetId="11" r:id="rId11"/>
  </sheets>
  <definedNames/>
  <calcPr fullCalcOnLoad="1"/>
</workbook>
</file>

<file path=xl/sharedStrings.xml><?xml version="1.0" encoding="utf-8"?>
<sst xmlns="http://schemas.openxmlformats.org/spreadsheetml/2006/main" count="1149" uniqueCount="613">
  <si>
    <t>รวม</t>
  </si>
  <si>
    <t>เกณฑ์</t>
  </si>
  <si>
    <t>สรุปผลการประเมินรายชั้นเรียน</t>
  </si>
  <si>
    <t>เลขที่</t>
  </si>
  <si>
    <t>เลขประจำตัว</t>
  </si>
  <si>
    <t>รายชื่อนักเรียน</t>
  </si>
  <si>
    <t>สมรรถนะที่ 1</t>
  </si>
  <si>
    <t>สมรรถนะที่ 2</t>
  </si>
  <si>
    <t>สมรรถนะที่ 3</t>
  </si>
  <si>
    <t>สมรรถนะที่ 4</t>
  </si>
  <si>
    <t>สมรรถนะที่ 5</t>
  </si>
  <si>
    <t>ระดับคุณภาพ</t>
  </si>
  <si>
    <t>ผลการประเมิน</t>
  </si>
  <si>
    <t xml:space="preserve">       ดีเยี่ยม คิดเป็นร้อยละ</t>
  </si>
  <si>
    <t xml:space="preserve">       ดี  คิดเป็นร้อยละ</t>
  </si>
  <si>
    <t>ลงชื่อ.................................ผู้ประเมิน</t>
  </si>
  <si>
    <t>(..............................................)</t>
  </si>
  <si>
    <t xml:space="preserve">              ครูประจำวิชา</t>
  </si>
  <si>
    <t>ผ่าน  คิดเป็นร้อยละ</t>
  </si>
  <si>
    <t>ไม่ผ่าน คิดเป็นร้อยละ</t>
  </si>
  <si>
    <t>ลงชื่อ....................................ผู้อนุมัติ</t>
  </si>
  <si>
    <t>ผู้อำนวยการโรงเรียนสุวรรณภูมิวิทยาลัย</t>
  </si>
  <si>
    <t>ระดับชันมัธยมศึกษาปีที่ 4/1  ปีการศึกษา 2561</t>
  </si>
  <si>
    <t>(นายเทพรังสรรค์  สุวรรณโท)</t>
  </si>
  <si>
    <t>ระดับชันมัธยมศึกษาปีที่ 4/2  ปีการศึกษา 2561</t>
  </si>
  <si>
    <t>ระดับชันมัธยมศึกษาปีที่ 4/3  ปีการศึกษา 2561</t>
  </si>
  <si>
    <t>ระดับชันมัธยมศึกษาปีที่ 4/4  ปีการศึกษา 2561</t>
  </si>
  <si>
    <t>ระดับชันมัธยมศึกษาปีที่ 4/5  ปีการศึกษา 2561</t>
  </si>
  <si>
    <t>ระดับชันมัธยมศึกษาปีที่ 4/6  ปีการศึกษา 2561</t>
  </si>
  <si>
    <t>ระดับชันมัธยมศึกษาปีที่ 4/7  ปีการศึกษา 2561</t>
  </si>
  <si>
    <t>ระดับชันมัธยมศึกษาปีที่ 4/8  ปีการศึกษา 2561</t>
  </si>
  <si>
    <t>ระดับชันมัธยมศึกษาปีที่ 4/9  ปีการศึกษา 2561</t>
  </si>
  <si>
    <t>ระดับชันมัธยมศึกษาปีที่ 4/11  ปีการศึกษา 2561</t>
  </si>
  <si>
    <t>นาย</t>
  </si>
  <si>
    <t>สุรเดช</t>
  </si>
  <si>
    <t>บัวไข</t>
  </si>
  <si>
    <t>14851</t>
  </si>
  <si>
    <t>พิษณุพงศ์</t>
  </si>
  <si>
    <t>นนตะพันธ์</t>
  </si>
  <si>
    <t>นางสาว</t>
  </si>
  <si>
    <t>เรือนขวัญ</t>
  </si>
  <si>
    <t>จันทร์ศิริ</t>
  </si>
  <si>
    <t>หทัยภัทร</t>
  </si>
  <si>
    <t>คำสวาสดิ์</t>
  </si>
  <si>
    <t>อนันตญา</t>
  </si>
  <si>
    <t>มะกอกนา</t>
  </si>
  <si>
    <t>อภิญญา</t>
  </si>
  <si>
    <t>พัดโท</t>
  </si>
  <si>
    <t>อังติดาลักษณ์</t>
  </si>
  <si>
    <t>บุตรชาติ</t>
  </si>
  <si>
    <t>กนิษฐา</t>
  </si>
  <si>
    <t>ทั่วทิศ</t>
  </si>
  <si>
    <t>กัญญารัตน์</t>
  </si>
  <si>
    <t>แก้วสมบัติ</t>
  </si>
  <si>
    <t>ผลิกา</t>
  </si>
  <si>
    <t>ห้วยทราย</t>
  </si>
  <si>
    <t>อติพร</t>
  </si>
  <si>
    <t>มีภูงา</t>
  </si>
  <si>
    <t>วิไลพร</t>
  </si>
  <si>
    <t>ตาสระคู</t>
  </si>
  <si>
    <t>มาริษา</t>
  </si>
  <si>
    <t>วงค์เสนา</t>
  </si>
  <si>
    <t>ชุตินันท์</t>
  </si>
  <si>
    <t>นามโน</t>
  </si>
  <si>
    <t>14768</t>
  </si>
  <si>
    <t>รัตนาพร</t>
  </si>
  <si>
    <t>นวนงาม</t>
  </si>
  <si>
    <t>14769</t>
  </si>
  <si>
    <t>อินทิพร</t>
  </si>
  <si>
    <t>อุ่มกิ่ง</t>
  </si>
  <si>
    <t>14771</t>
  </si>
  <si>
    <t>พิมพิลัย</t>
  </si>
  <si>
    <t>ทองมาก</t>
  </si>
  <si>
    <t>14772</t>
  </si>
  <si>
    <t>สุพรรษา</t>
  </si>
  <si>
    <t>จิตตคาม</t>
  </si>
  <si>
    <t>อภิเดช</t>
  </si>
  <si>
    <t>นามเพ็ง</t>
  </si>
  <si>
    <t>อลงกรณ์</t>
  </si>
  <si>
    <t>เสริมราษฏร์</t>
  </si>
  <si>
    <t>ธนศักดิ์</t>
  </si>
  <si>
    <t>สุวรรณพันธุ์</t>
  </si>
  <si>
    <t>14774</t>
  </si>
  <si>
    <t>ณัฐพล</t>
  </si>
  <si>
    <t>ทังโส</t>
  </si>
  <si>
    <t>14775</t>
  </si>
  <si>
    <t>ศราวุธ</t>
  </si>
  <si>
    <t>โพธิ์ทอง</t>
  </si>
  <si>
    <t>14776</t>
  </si>
  <si>
    <t>กริชเพชร</t>
  </si>
  <si>
    <t>พานซ้าย</t>
  </si>
  <si>
    <t>14777</t>
  </si>
  <si>
    <t>สิทธิโชค</t>
  </si>
  <si>
    <t>ยอดสะเทิน</t>
  </si>
  <si>
    <t>14778</t>
  </si>
  <si>
    <t>ศุภชัย</t>
  </si>
  <si>
    <t>รับพร</t>
  </si>
  <si>
    <t>14779</t>
  </si>
  <si>
    <t>กิตติคุณ</t>
  </si>
  <si>
    <t>หงห์ศรี</t>
  </si>
  <si>
    <t>14780</t>
  </si>
  <si>
    <t>วัฒนา</t>
  </si>
  <si>
    <t>บุญชะโด</t>
  </si>
  <si>
    <t>สุวนันท์</t>
  </si>
  <si>
    <t xml:space="preserve">ชื่นเฉลา </t>
  </si>
  <si>
    <t>วิภาดา</t>
  </si>
  <si>
    <t>พูลศรี</t>
  </si>
  <si>
    <t>สมฤทัย</t>
  </si>
  <si>
    <t>ยุทธกิจ</t>
  </si>
  <si>
    <t>อนัญญา</t>
  </si>
  <si>
    <t>พลหลัก</t>
  </si>
  <si>
    <t>สุภานันท์</t>
  </si>
  <si>
    <t>วรรณพันธ์</t>
  </si>
  <si>
    <t>คุณัญญา</t>
  </si>
  <si>
    <t>เกษรา</t>
  </si>
  <si>
    <t>ฉัตรชนก</t>
  </si>
  <si>
    <t>สุวรรณพันธ์</t>
  </si>
  <si>
    <t>น้ำฝน</t>
  </si>
  <si>
    <t>บุตรฮาด</t>
  </si>
  <si>
    <t>มุณีภรณ์</t>
  </si>
  <si>
    <t>เมืองสองชั้น</t>
  </si>
  <si>
    <t>สุพัตรา</t>
  </si>
  <si>
    <t>น้อยห้างหว้า</t>
  </si>
  <si>
    <t>อรนิภา</t>
  </si>
  <si>
    <t>นามมะณี</t>
  </si>
  <si>
    <t>ภณิดา</t>
  </si>
  <si>
    <t>จ่ายก</t>
  </si>
  <si>
    <t>วรานุช</t>
  </si>
  <si>
    <t>สุทธิธรรม</t>
  </si>
  <si>
    <t>14781</t>
  </si>
  <si>
    <t>สมัญญา</t>
  </si>
  <si>
    <t>คำหวล</t>
  </si>
  <si>
    <t>14782</t>
  </si>
  <si>
    <t>วรรณิภา</t>
  </si>
  <si>
    <t>ช่างปลูก</t>
  </si>
  <si>
    <t>14783</t>
  </si>
  <si>
    <t>อรพรรณ</t>
  </si>
  <si>
    <t>บุญขันธ์</t>
  </si>
  <si>
    <t>14784</t>
  </si>
  <si>
    <t>อิสริยาภรณ์</t>
  </si>
  <si>
    <t>รวินท์วัฒน์</t>
  </si>
  <si>
    <t>14785</t>
  </si>
  <si>
    <t>หอมภูงา</t>
  </si>
  <si>
    <t>14786</t>
  </si>
  <si>
    <t>มินตรา</t>
  </si>
  <si>
    <t>แก่นจำปา</t>
  </si>
  <si>
    <t>มธุรดา</t>
  </si>
  <si>
    <t>กฤตนู</t>
  </si>
  <si>
    <t>ศิริหนองหว้า</t>
  </si>
  <si>
    <t>ดำรง</t>
  </si>
  <si>
    <t>นามอามาตย์</t>
  </si>
  <si>
    <t>ณภัทร</t>
  </si>
  <si>
    <t>มูลวันดี</t>
  </si>
  <si>
    <t>ณัฐศักดิ์</t>
  </si>
  <si>
    <t>อ่อนสำโรง</t>
  </si>
  <si>
    <t>เจริญศิลป์</t>
  </si>
  <si>
    <t xml:space="preserve">ดาวเรือง </t>
  </si>
  <si>
    <t>ชินวุฒิ</t>
  </si>
  <si>
    <t>เจริญสุข</t>
  </si>
  <si>
    <t>วิชานนท์</t>
  </si>
  <si>
    <t xml:space="preserve">พลหินกอง </t>
  </si>
  <si>
    <t>ปฎิพัทธ์</t>
  </si>
  <si>
    <t>เภาสระคู</t>
  </si>
  <si>
    <t xml:space="preserve">คำสีมา  </t>
  </si>
  <si>
    <t>อัมรัตน์</t>
  </si>
  <si>
    <t xml:space="preserve">พูลกลาง </t>
  </si>
  <si>
    <t>เกียรติศักดิ์</t>
  </si>
  <si>
    <t xml:space="preserve">ดิษฐ์วิเศษ </t>
  </si>
  <si>
    <t>ณรังสรรค์</t>
  </si>
  <si>
    <t>โทขันธ์</t>
  </si>
  <si>
    <t>ณัฐวรรณ</t>
  </si>
  <si>
    <t>ศรีโชติ</t>
  </si>
  <si>
    <t>สุรีรักษ์</t>
  </si>
  <si>
    <t>ชูสระคู</t>
  </si>
  <si>
    <t>ธิดารัตน์</t>
  </si>
  <si>
    <t>คงชะเวท</t>
  </si>
  <si>
    <t>14787</t>
  </si>
  <si>
    <t>พิมพ์พิสุทธิ์</t>
  </si>
  <si>
    <t>วันนา</t>
  </si>
  <si>
    <t>14788</t>
  </si>
  <si>
    <t>ทิพย์วารี</t>
  </si>
  <si>
    <t>พินิจสอน</t>
  </si>
  <si>
    <t>ปทุมวดี</t>
  </si>
  <si>
    <t>สถิตย์</t>
  </si>
  <si>
    <t>ถุงน้ำคำ</t>
  </si>
  <si>
    <t>อภิสิทธิ์</t>
  </si>
  <si>
    <t>พลภูงา</t>
  </si>
  <si>
    <t>วายุ</t>
  </si>
  <si>
    <t>ไชยยาง</t>
  </si>
  <si>
    <t>พีรภัทร</t>
  </si>
  <si>
    <t>เส็งตากแดด</t>
  </si>
  <si>
    <t>ธีรภัทร</t>
  </si>
  <si>
    <t>มีสนาม</t>
  </si>
  <si>
    <t>พีรพล</t>
  </si>
  <si>
    <t>วงค์หินกอง</t>
  </si>
  <si>
    <t>เรืองศักดิ์</t>
  </si>
  <si>
    <t xml:space="preserve">ศรีวงศ์ </t>
  </si>
  <si>
    <t>จิรายุ</t>
  </si>
  <si>
    <t>ยางงาม</t>
  </si>
  <si>
    <t>สุรวุฒิ</t>
  </si>
  <si>
    <t>สืบเมฆ</t>
  </si>
  <si>
    <t>พุทธิพงษ์</t>
  </si>
  <si>
    <t>ทับสีแก้ว</t>
  </si>
  <si>
    <t>14789</t>
  </si>
  <si>
    <t>ยุทธการ</t>
  </si>
  <si>
    <t>พรรษา</t>
  </si>
  <si>
    <t>14790</t>
  </si>
  <si>
    <t>ปริวัตร</t>
  </si>
  <si>
    <t>มูลรัตน์</t>
  </si>
  <si>
    <t>14791</t>
  </si>
  <si>
    <t>ศรีบุญมี</t>
  </si>
  <si>
    <t>14792</t>
  </si>
  <si>
    <t>ภานุพงษ์</t>
  </si>
  <si>
    <t>มาสี</t>
  </si>
  <si>
    <t>14793</t>
  </si>
  <si>
    <t>ชนาธิป</t>
  </si>
  <si>
    <t>พรมวรรณ</t>
  </si>
  <si>
    <t>14794</t>
  </si>
  <si>
    <t>ธนพงษ์</t>
  </si>
  <si>
    <t>ลีสองชั้น</t>
  </si>
  <si>
    <t>14795</t>
  </si>
  <si>
    <t>จักรพรรดิ</t>
  </si>
  <si>
    <t>จำปางาม</t>
  </si>
  <si>
    <t>14796</t>
  </si>
  <si>
    <t>ณัฐวุฒิ</t>
  </si>
  <si>
    <t>ศรีคำภา</t>
  </si>
  <si>
    <t>14797</t>
  </si>
  <si>
    <t>กิตติธัช</t>
  </si>
  <si>
    <t>ศิริสัตย์</t>
  </si>
  <si>
    <t>14798</t>
  </si>
  <si>
    <t>อชิตพล</t>
  </si>
  <si>
    <t>พันชารี</t>
  </si>
  <si>
    <t>14800</t>
  </si>
  <si>
    <t>อติชาติ</t>
  </si>
  <si>
    <t>หุนสุวงศ์</t>
  </si>
  <si>
    <t>นันตชัย</t>
  </si>
  <si>
    <t>มงคล</t>
  </si>
  <si>
    <t>อัญญโพธิ์</t>
  </si>
  <si>
    <t>ปิ่นมณี</t>
  </si>
  <si>
    <t>กุหลาบ</t>
  </si>
  <si>
    <t>วันทนา</t>
  </si>
  <si>
    <t>สีกรม</t>
  </si>
  <si>
    <t>14802</t>
  </si>
  <si>
    <t>ศิริกานต์</t>
  </si>
  <si>
    <t>ด่านซ้าย</t>
  </si>
  <si>
    <t>14803</t>
  </si>
  <si>
    <t>ชลิตา</t>
  </si>
  <si>
    <t>แสงสัย</t>
  </si>
  <si>
    <t>14804</t>
  </si>
  <si>
    <t>สิริรุ้งสกุล</t>
  </si>
  <si>
    <t>ศิริวัฒน์</t>
  </si>
  <si>
    <t>14805</t>
  </si>
  <si>
    <t>สายเชื่อ</t>
  </si>
  <si>
    <t>14806</t>
  </si>
  <si>
    <t>อมรรัตน์</t>
  </si>
  <si>
    <t>บุตรหนองหว้า</t>
  </si>
  <si>
    <t>14807</t>
  </si>
  <si>
    <t>วิภาวดี</t>
  </si>
  <si>
    <t>เชิบรัมย์</t>
  </si>
  <si>
    <t>14808</t>
  </si>
  <si>
    <t>ญาณวดี</t>
  </si>
  <si>
    <t>ศรีอาจ</t>
  </si>
  <si>
    <t>ธีรพล</t>
  </si>
  <si>
    <t>อุโคตร</t>
  </si>
  <si>
    <t>ฌานุพงษ์</t>
  </si>
  <si>
    <t>สังข์ทอง</t>
  </si>
  <si>
    <t>นามบุตร</t>
  </si>
  <si>
    <t>กิตติวรรณ</t>
  </si>
  <si>
    <t>บวงเพ็ชร์</t>
  </si>
  <si>
    <t>จักรกฤษณ์</t>
  </si>
  <si>
    <t>เวียงคำ</t>
  </si>
  <si>
    <t>พงศกร</t>
  </si>
  <si>
    <t xml:space="preserve">เมืองพลงาม </t>
  </si>
  <si>
    <t>กิตติพศ</t>
  </si>
  <si>
    <t>อนันตัง</t>
  </si>
  <si>
    <t>พิษณุ</t>
  </si>
  <si>
    <t>เศษบุบผา</t>
  </si>
  <si>
    <t>สุวัฒน์</t>
  </si>
  <si>
    <t xml:space="preserve">พลาด </t>
  </si>
  <si>
    <t>พีรัชชัย</t>
  </si>
  <si>
    <t xml:space="preserve">ดาทอง </t>
  </si>
  <si>
    <t>วงษ์คำ</t>
  </si>
  <si>
    <t>ธนาวุฒิ</t>
  </si>
  <si>
    <t>คำสาย</t>
  </si>
  <si>
    <t>วัทธิกร</t>
  </si>
  <si>
    <t>สระแก้ว</t>
  </si>
  <si>
    <t>จุฑาศิณี</t>
  </si>
  <si>
    <t>เศษแสนวงค์</t>
  </si>
  <si>
    <t>ทิพยาภรณ์</t>
  </si>
  <si>
    <t>ทองไชย</t>
  </si>
  <si>
    <t>พนิดา</t>
  </si>
  <si>
    <t>มนทอง</t>
  </si>
  <si>
    <t>ศรุตา</t>
  </si>
  <si>
    <t>ยิ่งอินทร์</t>
  </si>
  <si>
    <t>พลอย</t>
  </si>
  <si>
    <t>ชัยหนองบัว</t>
  </si>
  <si>
    <t>พัชรินทร์</t>
  </si>
  <si>
    <t>ขันติวงค์</t>
  </si>
  <si>
    <t>ปาริชาติ</t>
  </si>
  <si>
    <t>สรสาร</t>
  </si>
  <si>
    <t>มุทิตา</t>
  </si>
  <si>
    <t>วงศ์หนองหว้า</t>
  </si>
  <si>
    <t>สุริวรรณ</t>
  </si>
  <si>
    <t>วันภูงา</t>
  </si>
  <si>
    <t>14813</t>
  </si>
  <si>
    <t>จินตนา</t>
  </si>
  <si>
    <t>สิงห์นันท์</t>
  </si>
  <si>
    <t>14814</t>
  </si>
  <si>
    <t>ดวงฤดี</t>
  </si>
  <si>
    <t>สีโครต</t>
  </si>
  <si>
    <t>14815</t>
  </si>
  <si>
    <t>กฤษติยา</t>
  </si>
  <si>
    <t>ผาน้ำคำ</t>
  </si>
  <si>
    <t>เอกรัตน์</t>
  </si>
  <si>
    <t>สัตตัง</t>
  </si>
  <si>
    <t>อภิวัฒน์</t>
  </si>
  <si>
    <t>จันทร์สำโรง</t>
  </si>
  <si>
    <t>เมธพนธ์</t>
  </si>
  <si>
    <t xml:space="preserve">ชมภูผิว </t>
  </si>
  <si>
    <t>สุริยา</t>
  </si>
  <si>
    <t>หนองประทุม</t>
  </si>
  <si>
    <t xml:space="preserve">สมบูรณ์ </t>
  </si>
  <si>
    <t>14817</t>
  </si>
  <si>
    <t>ณัชพล</t>
  </si>
  <si>
    <t>อาสา</t>
  </si>
  <si>
    <t>14818</t>
  </si>
  <si>
    <t>นวพล</t>
  </si>
  <si>
    <t>ทรงกลด</t>
  </si>
  <si>
    <t>14820</t>
  </si>
  <si>
    <t>ศรีประสาร</t>
  </si>
  <si>
    <t>14821</t>
  </si>
  <si>
    <t>ธนาทร</t>
  </si>
  <si>
    <t>อ่อนพิมพ์</t>
  </si>
  <si>
    <t>14822</t>
  </si>
  <si>
    <t>พงศ์นรินทร์</t>
  </si>
  <si>
    <t>ผาตากเเดด</t>
  </si>
  <si>
    <t>พรนภา</t>
  </si>
  <si>
    <t>วาสนาม</t>
  </si>
  <si>
    <t>ณัฐริญา</t>
  </si>
  <si>
    <t xml:space="preserve">สีชื่น </t>
  </si>
  <si>
    <t>นิภากร</t>
  </si>
  <si>
    <t>สุระโส</t>
  </si>
  <si>
    <t>วิชุดา</t>
  </si>
  <si>
    <t>ประหยัดสิน</t>
  </si>
  <si>
    <t>ขวัญชนก</t>
  </si>
  <si>
    <t>อังคุระษี</t>
  </si>
  <si>
    <t>คำตั้ว</t>
  </si>
  <si>
    <t>นันทนี</t>
  </si>
  <si>
    <t xml:space="preserve">สีโล </t>
  </si>
  <si>
    <t>ศรัญญา</t>
  </si>
  <si>
    <t xml:space="preserve">สุวรรณศรี </t>
  </si>
  <si>
    <t>ศิรินภา</t>
  </si>
  <si>
    <t>พลอาษา</t>
  </si>
  <si>
    <t>จันทพร</t>
  </si>
  <si>
    <t>สวนมอญ</t>
  </si>
  <si>
    <t>ขวัญจิรา</t>
  </si>
  <si>
    <t>เสาสุวรรณ์</t>
  </si>
  <si>
    <t>วรรณวิสา</t>
  </si>
  <si>
    <t>14823</t>
  </si>
  <si>
    <t>วันเพ็ญ</t>
  </si>
  <si>
    <t>จันทรืโสภา</t>
  </si>
  <si>
    <t>14824</t>
  </si>
  <si>
    <t>วธิดา</t>
  </si>
  <si>
    <t>บุญศรี</t>
  </si>
  <si>
    <t>14825</t>
  </si>
  <si>
    <t>ศิรินทรา</t>
  </si>
  <si>
    <t>บุดสีเมือง</t>
  </si>
  <si>
    <t>14826</t>
  </si>
  <si>
    <t>ภานุมาส</t>
  </si>
  <si>
    <t>สุขสุพรรณ</t>
  </si>
  <si>
    <t>14827</t>
  </si>
  <si>
    <t>ทิพย์วัลย์</t>
  </si>
  <si>
    <t>วันโน</t>
  </si>
  <si>
    <t>14828</t>
  </si>
  <si>
    <t>แก้วเกล้า</t>
  </si>
  <si>
    <t>จันทร์หนองหว้า</t>
  </si>
  <si>
    <t>14829</t>
  </si>
  <si>
    <t>จารุณี</t>
  </si>
  <si>
    <t>กุดเหลา</t>
  </si>
  <si>
    <t>อุษณ๊ย์</t>
  </si>
  <si>
    <t>จิรายุทธ</t>
  </si>
  <si>
    <t>พันสำโรง</t>
  </si>
  <si>
    <t>หงษ์หนองหว้า</t>
  </si>
  <si>
    <t>ยุทธพิชัย</t>
  </si>
  <si>
    <t>แสนคำ</t>
  </si>
  <si>
    <t>สุวิทย์</t>
  </si>
  <si>
    <t>ดีพลงาม</t>
  </si>
  <si>
    <t>ธีรพัฒน์</t>
  </si>
  <si>
    <t>พรหมหงษ์</t>
  </si>
  <si>
    <t>14830</t>
  </si>
  <si>
    <t>ธีรวุฒิ</t>
  </si>
  <si>
    <t>ปาโสม</t>
  </si>
  <si>
    <t>จีวนันท์</t>
  </si>
  <si>
    <t>วันชฎาพร</t>
  </si>
  <si>
    <t>ไชยโคตร</t>
  </si>
  <si>
    <t>เบญจวรรณ</t>
  </si>
  <si>
    <t>คำสงค์</t>
  </si>
  <si>
    <t>ปัณณธร</t>
  </si>
  <si>
    <t>แสงเทียน</t>
  </si>
  <si>
    <t>กชกร</t>
  </si>
  <si>
    <t>เกษมสุข</t>
  </si>
  <si>
    <t>เกตุสุดา</t>
  </si>
  <si>
    <t>สมอาษา</t>
  </si>
  <si>
    <t>วรรณกานต์</t>
  </si>
  <si>
    <t>ภูผาหลวง</t>
  </si>
  <si>
    <t>วิยะดา</t>
  </si>
  <si>
    <t>สอนภูงา</t>
  </si>
  <si>
    <t>ไกรกลาง</t>
  </si>
  <si>
    <t>จำปาคำ</t>
  </si>
  <si>
    <t>ทองดอนดู่</t>
  </si>
  <si>
    <t>สิรินภา</t>
  </si>
  <si>
    <t>คำสิงห์</t>
  </si>
  <si>
    <t xml:space="preserve">มูลลา </t>
  </si>
  <si>
    <t>14831</t>
  </si>
  <si>
    <t>วนิดา</t>
  </si>
  <si>
    <t>ภาคะ</t>
  </si>
  <si>
    <t>14832</t>
  </si>
  <si>
    <t>วาสนา</t>
  </si>
  <si>
    <t>แซ่คู</t>
  </si>
  <si>
    <t>14833</t>
  </si>
  <si>
    <t>ทิพยดา</t>
  </si>
  <si>
    <t>ใจดี</t>
  </si>
  <si>
    <t>14834</t>
  </si>
  <si>
    <t>อารยา</t>
  </si>
  <si>
    <t>ยืนยั่ง</t>
  </si>
  <si>
    <t>นริศรา</t>
  </si>
  <si>
    <t>นุชิต</t>
  </si>
  <si>
    <t>12116</t>
  </si>
  <si>
    <t xml:space="preserve">นางสาวเอมอร    </t>
  </si>
  <si>
    <t xml:space="preserve">เอมอร  </t>
  </si>
  <si>
    <t>น้อยศรีภูมิ</t>
  </si>
  <si>
    <t>ธนายุทธ</t>
  </si>
  <si>
    <t>ไชยศรีรัมย์</t>
  </si>
  <si>
    <t>วรัญญู</t>
  </si>
  <si>
    <t>คำมณี</t>
  </si>
  <si>
    <t>14835</t>
  </si>
  <si>
    <t>ปิยะพงษ์</t>
  </si>
  <si>
    <t>มีสำโรง</t>
  </si>
  <si>
    <t>นวพร</t>
  </si>
  <si>
    <t>ดีสองชั้น</t>
  </si>
  <si>
    <t>ปรายฟ้า</t>
  </si>
  <si>
    <t>ชุมวรรณ</t>
  </si>
  <si>
    <t>จีระวรรณ</t>
  </si>
  <si>
    <t>แสวงผล</t>
  </si>
  <si>
    <t>อทิตยา</t>
  </si>
  <si>
    <t>ศรีรัตนพันธ์</t>
  </si>
  <si>
    <t>อรัญญา</t>
  </si>
  <si>
    <t>ผลาผล</t>
  </si>
  <si>
    <t>เอื้ออารี</t>
  </si>
  <si>
    <t>เครือแวงมล</t>
  </si>
  <si>
    <t>ปิยะดา</t>
  </si>
  <si>
    <t>เมืองศิริ</t>
  </si>
  <si>
    <t>จิตรกัญญา</t>
  </si>
  <si>
    <t>ศรีภูงา</t>
  </si>
  <si>
    <t>ศศิธร</t>
  </si>
  <si>
    <t>น้ำคำ</t>
  </si>
  <si>
    <t>ปนัดดา</t>
  </si>
  <si>
    <t>สุขเจริญ</t>
  </si>
  <si>
    <t>14837</t>
  </si>
  <si>
    <t>หนองทุ่ม</t>
  </si>
  <si>
    <t>14838</t>
  </si>
  <si>
    <t>ปรารถนา</t>
  </si>
  <si>
    <t>สอนสัตย์</t>
  </si>
  <si>
    <t>14839</t>
  </si>
  <si>
    <t>เครือหงษ์</t>
  </si>
  <si>
    <t>14840</t>
  </si>
  <si>
    <t>ธวัลรัตน์</t>
  </si>
  <si>
    <t>พิมพานิชย์</t>
  </si>
  <si>
    <t>14841</t>
  </si>
  <si>
    <t>สุภารัตน์</t>
  </si>
  <si>
    <t>14842</t>
  </si>
  <si>
    <t>วรนุช</t>
  </si>
  <si>
    <t>ยินทรัพย์</t>
  </si>
  <si>
    <t>14843</t>
  </si>
  <si>
    <t>พัชราวีย์</t>
  </si>
  <si>
    <t>คงพันธ์</t>
  </si>
  <si>
    <t>14844</t>
  </si>
  <si>
    <t>ลดาวรรณ</t>
  </si>
  <si>
    <t>14845</t>
  </si>
  <si>
    <t>ธวัลหทัย</t>
  </si>
  <si>
    <t>15210</t>
  </si>
  <si>
    <t>จิตรานุช</t>
  </si>
  <si>
    <t>14847</t>
  </si>
  <si>
    <t>เพินภูเขียว</t>
  </si>
  <si>
    <t>14848</t>
  </si>
  <si>
    <t>บุษยามาศ</t>
  </si>
  <si>
    <t>ธิภาศรี</t>
  </si>
  <si>
    <t>ศุภกฤต</t>
  </si>
  <si>
    <t xml:space="preserve">บุตรสีมาตย์ </t>
  </si>
  <si>
    <t>ทองคูณ</t>
  </si>
  <si>
    <t>สิทธิธรรม</t>
  </si>
  <si>
    <t>นรากร</t>
  </si>
  <si>
    <t>กลีบจำปี</t>
  </si>
  <si>
    <t>สัตย์ซ้ำ</t>
  </si>
  <si>
    <t>ศิริชัย</t>
  </si>
  <si>
    <t xml:space="preserve">ลุนรัตน์ </t>
  </si>
  <si>
    <t>ธราดล</t>
  </si>
  <si>
    <t xml:space="preserve">พลภูงา </t>
  </si>
  <si>
    <t>พิทยากร</t>
  </si>
  <si>
    <t>คันทัพไทย</t>
  </si>
  <si>
    <t>ผกาวรรณ</t>
  </si>
  <si>
    <t>สุนทรวรพจน์</t>
  </si>
  <si>
    <t>ณัฐณิชา</t>
  </si>
  <si>
    <t>แสนชมภู</t>
  </si>
  <si>
    <t>ทิพรัตน์</t>
  </si>
  <si>
    <t>บุตรราช</t>
  </si>
  <si>
    <t>ศิริณญา</t>
  </si>
  <si>
    <t>สีเหลือง</t>
  </si>
  <si>
    <t>สรัลรัตน์</t>
  </si>
  <si>
    <t>กรรษา</t>
  </si>
  <si>
    <t>อรนาฏ</t>
  </si>
  <si>
    <t>โลเกตุ</t>
  </si>
  <si>
    <t>ศรีหานาม</t>
  </si>
  <si>
    <t>เกวลิน</t>
  </si>
  <si>
    <t>พลดอน</t>
  </si>
  <si>
    <t>อัญธิมา</t>
  </si>
  <si>
    <t>โยธาจันทร์</t>
  </si>
  <si>
    <t>ศรีบัวไทย</t>
  </si>
  <si>
    <t>พัชราภา</t>
  </si>
  <si>
    <t xml:space="preserve">พลเรือง </t>
  </si>
  <si>
    <t>มานิตา</t>
  </si>
  <si>
    <t>จริยา</t>
  </si>
  <si>
    <t>สุภาวดี</t>
  </si>
  <si>
    <t>มณีกัลย์</t>
  </si>
  <si>
    <t>ทิพย์วรรณ</t>
  </si>
  <si>
    <t>ทองทิพย์</t>
  </si>
  <si>
    <t>บุศรินทร์</t>
  </si>
  <si>
    <t>ศรีบุญเพ็ง</t>
  </si>
  <si>
    <t>เฟื่องฟ้า</t>
  </si>
  <si>
    <t>งามเพราะ</t>
  </si>
  <si>
    <t>ธรศรี</t>
  </si>
  <si>
    <t>15181</t>
  </si>
  <si>
    <t>อภิษฎา</t>
  </si>
  <si>
    <t>คำแสน</t>
  </si>
  <si>
    <t>15183</t>
  </si>
  <si>
    <t>อภิษฐา</t>
  </si>
  <si>
    <t>กติกา</t>
  </si>
  <si>
    <t>วงศ์มาศ</t>
  </si>
  <si>
    <t>สุวรรณา</t>
  </si>
  <si>
    <t>หนองหิน</t>
  </si>
  <si>
    <t>จุฑาศิริ</t>
  </si>
  <si>
    <t>สาระกุล</t>
  </si>
  <si>
    <t>สารบรรณ</t>
  </si>
  <si>
    <t>ชลธิชา</t>
  </si>
  <si>
    <t>เศษโฐ</t>
  </si>
  <si>
    <t>จุฑารัตน์</t>
  </si>
  <si>
    <t>มาลำโกน</t>
  </si>
  <si>
    <t>สุธิพงศ์</t>
  </si>
  <si>
    <t>โอสระคู</t>
  </si>
  <si>
    <t>กันตชาติ</t>
  </si>
  <si>
    <t>เชื้อสระคู</t>
  </si>
  <si>
    <t>คณิศร</t>
  </si>
  <si>
    <t>ลาวัลย์</t>
  </si>
  <si>
    <t>ธนโชค</t>
  </si>
  <si>
    <t>สังเขต</t>
  </si>
  <si>
    <t>นราธร</t>
  </si>
  <si>
    <t>แก้วโพนงาม</t>
  </si>
  <si>
    <t>ปภิณวิช</t>
  </si>
  <si>
    <t>จันทราประภาพ</t>
  </si>
  <si>
    <t>พีรภพ</t>
  </si>
  <si>
    <t>ชิณสิทธิ์</t>
  </si>
  <si>
    <t>เมฆา</t>
  </si>
  <si>
    <t>นามสิมมา</t>
  </si>
  <si>
    <t>ขวัญพัฒน์</t>
  </si>
  <si>
    <t>ศรีบุญจันทร์</t>
  </si>
  <si>
    <t>อภิชาติ</t>
  </si>
  <si>
    <t>สุนทรบุญ</t>
  </si>
  <si>
    <t>14850</t>
  </si>
  <si>
    <t>นายศุภนิมิต บวรรัตนกุล</t>
  </si>
  <si>
    <t>ศุภนิมิต</t>
  </si>
  <si>
    <t>บวรรัตนกุล</t>
  </si>
  <si>
    <t>จารุวรรณ</t>
  </si>
  <si>
    <t>ยมรัตน์</t>
  </si>
  <si>
    <t>นฤมล</t>
  </si>
  <si>
    <t>ประสงค์ใด</t>
  </si>
  <si>
    <t>นิภาภรณ์</t>
  </si>
  <si>
    <t>ปพิชญา</t>
  </si>
  <si>
    <t>แสงกูล</t>
  </si>
  <si>
    <t>ปรางทิพย์</t>
  </si>
  <si>
    <t>สาระคู</t>
  </si>
  <si>
    <t>ปิยธิดา</t>
  </si>
  <si>
    <t>กิ่งมาลา</t>
  </si>
  <si>
    <t>พรไพรินทร์</t>
  </si>
  <si>
    <t>เปรียงพหรม</t>
  </si>
  <si>
    <t>เพชรา</t>
  </si>
  <si>
    <t>กัญญาคำ</t>
  </si>
  <si>
    <t>เพียงนภา</t>
  </si>
  <si>
    <t>ภาระเวช</t>
  </si>
  <si>
    <t>รัศมี</t>
  </si>
  <si>
    <t>ศรีคำมี</t>
  </si>
  <si>
    <t>นางสาววชิราภรณ์ สุดชารี</t>
  </si>
  <si>
    <t>วชิราภรณ์</t>
  </si>
  <si>
    <t>สุดชารี</t>
  </si>
  <si>
    <t>วรัญญา</t>
  </si>
  <si>
    <t>สุชาดา</t>
  </si>
  <si>
    <t>ผาสวาสดิ์</t>
  </si>
  <si>
    <t>อาริสา</t>
  </si>
  <si>
    <t>เชิงหอม</t>
  </si>
  <si>
    <t>อารียา</t>
  </si>
  <si>
    <t>นิยม</t>
  </si>
  <si>
    <t>นางสาวอมิตดา กลิ่นฟุ้ง</t>
  </si>
  <si>
    <t>อมิตดา</t>
  </si>
  <si>
    <t>กลิ่นฟุ้ง</t>
  </si>
  <si>
    <t>ระดับชันมัธยมศึกษาปีที่ 4/10 (ER)  ปีการศึกษา 2561</t>
  </si>
  <si>
    <t>ดีเยี่ยม คิดเป็นร้อยละ</t>
  </si>
  <si>
    <t>15288</t>
  </si>
  <si>
    <t>ธนบัตร</t>
  </si>
  <si>
    <t>ชุมสงค์</t>
  </si>
  <si>
    <t>13607</t>
  </si>
  <si>
    <t>สัมฤทธิ</t>
  </si>
  <si>
    <t>พลลภ</t>
  </si>
  <si>
    <t>นพเก้า</t>
  </si>
  <si>
    <t>ลำเภา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</si>
</sst>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TH SarabunPSK"/>
      <family val="2"/>
    </font>
    <font>
      <sz val="13"/>
      <color indexed="8"/>
      <name val="Angsana New"/>
      <family val="1"/>
    </font>
    <font>
      <b/>
      <sz val="13"/>
      <color indexed="8"/>
      <name val="TH SarabunPSK"/>
      <family val="2"/>
    </font>
    <font>
      <sz val="14"/>
      <color indexed="10"/>
      <name val="Angsana New"/>
      <family val="1"/>
    </font>
    <font>
      <b/>
      <sz val="12"/>
      <color indexed="8"/>
      <name val="TH SarabunPSK"/>
      <family val="2"/>
    </font>
    <font>
      <sz val="14"/>
      <color indexed="9"/>
      <name val="Angsana New"/>
      <family val="1"/>
    </font>
    <font>
      <sz val="13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Angsana New"/>
      <family val="1"/>
    </font>
    <font>
      <b/>
      <sz val="13"/>
      <color theme="1"/>
      <name val="TH SarabunPSK"/>
      <family val="2"/>
    </font>
    <font>
      <sz val="14"/>
      <color rgb="FFFF0000"/>
      <name val="Angsana New"/>
      <family val="1"/>
    </font>
    <font>
      <b/>
      <sz val="12"/>
      <color theme="1"/>
      <name val="TH SarabunPSK"/>
      <family val="2"/>
    </font>
    <font>
      <sz val="14"/>
      <color theme="0"/>
      <name val="Angsana New"/>
      <family val="1"/>
    </font>
    <font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2" fontId="53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" fontId="5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2" fontId="53" fillId="0" borderId="10" xfId="0" applyNumberFormat="1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1" fontId="54" fillId="0" borderId="0" xfId="0" applyNumberFormat="1" applyFont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/>
    </xf>
    <xf numFmtId="0" fontId="3" fillId="0" borderId="10" xfId="0" applyFont="1" applyBorder="1" applyAlignment="1">
      <alignment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/>
    </xf>
    <xf numFmtId="49" fontId="5" fillId="0" borderId="12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49" fontId="3" fillId="0" borderId="14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0" borderId="12" xfId="45" applyFont="1" applyBorder="1" applyAlignment="1">
      <alignment vertical="center"/>
      <protection/>
    </xf>
    <xf numFmtId="0" fontId="3" fillId="0" borderId="13" xfId="45" applyFont="1" applyBorder="1" applyAlignment="1">
      <alignment vertical="center"/>
      <protection/>
    </xf>
    <xf numFmtId="49" fontId="5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/>
    </xf>
    <xf numFmtId="49" fontId="3" fillId="33" borderId="12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wrapText="1"/>
    </xf>
    <xf numFmtId="0" fontId="3" fillId="0" borderId="14" xfId="33" applyFont="1" applyBorder="1" applyAlignment="1">
      <alignment horizontal="left"/>
      <protection/>
    </xf>
    <xf numFmtId="0" fontId="3" fillId="0" borderId="25" xfId="0" applyFont="1" applyBorder="1" applyAlignment="1">
      <alignment horizontal="right"/>
    </xf>
    <xf numFmtId="0" fontId="3" fillId="0" borderId="25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4" xfId="45" applyNumberFormat="1" applyFont="1" applyBorder="1" applyAlignment="1">
      <alignment vertical="center" wrapText="1"/>
      <protection/>
    </xf>
    <xf numFmtId="49" fontId="3" fillId="0" borderId="12" xfId="45" applyNumberFormat="1" applyFont="1" applyBorder="1" applyAlignment="1">
      <alignment vertical="center" wrapText="1"/>
      <protection/>
    </xf>
    <xf numFmtId="49" fontId="3" fillId="0" borderId="13" xfId="45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right"/>
    </xf>
    <xf numFmtId="49" fontId="3" fillId="0" borderId="26" xfId="0" applyNumberFormat="1" applyFont="1" applyBorder="1" applyAlignment="1">
      <alignment horizontal="right" wrapText="1"/>
    </xf>
    <xf numFmtId="49" fontId="3" fillId="0" borderId="25" xfId="0" applyNumberFormat="1" applyFont="1" applyBorder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49" fontId="3" fillId="0" borderId="0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9" fontId="3" fillId="33" borderId="25" xfId="0" applyNumberFormat="1" applyFont="1" applyFill="1" applyBorder="1" applyAlignment="1">
      <alignment vertical="center" wrapText="1"/>
    </xf>
    <xf numFmtId="49" fontId="3" fillId="33" borderId="19" xfId="0" applyNumberFormat="1" applyFont="1" applyFill="1" applyBorder="1" applyAlignment="1">
      <alignment vertical="center" wrapText="1"/>
    </xf>
    <xf numFmtId="49" fontId="3" fillId="33" borderId="3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7" xfId="0" applyNumberFormat="1" applyFont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2" fontId="53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" fontId="51" fillId="0" borderId="0" xfId="0" applyNumberFormat="1" applyFont="1" applyAlignment="1">
      <alignment vertical="center"/>
    </xf>
    <xf numFmtId="2" fontId="53" fillId="0" borderId="0" xfId="0" applyNumberFormat="1" applyFont="1" applyBorder="1" applyAlignment="1">
      <alignment vertical="center"/>
    </xf>
    <xf numFmtId="1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" fontId="56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1" fontId="3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52" fillId="0" borderId="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Border="1" applyAlignment="1">
      <alignment horizontal="center" vertical="center"/>
    </xf>
    <xf numFmtId="2" fontId="55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1" fontId="52" fillId="33" borderId="0" xfId="0" applyNumberFormat="1" applyFont="1" applyFill="1" applyBorder="1" applyAlignment="1">
      <alignment horizontal="center" vertical="center"/>
    </xf>
    <xf numFmtId="2" fontId="5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45" applyNumberFormat="1" applyFont="1" applyBorder="1" applyAlignment="1">
      <alignment vertical="center" wrapText="1"/>
      <protection/>
    </xf>
    <xf numFmtId="0" fontId="3" fillId="0" borderId="0" xfId="45" applyFont="1" applyBorder="1" applyAlignment="1">
      <alignment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199" fontId="57" fillId="0" borderId="10" xfId="0" applyNumberFormat="1" applyFont="1" applyBorder="1" applyAlignment="1">
      <alignment horizontal="center" vertical="center"/>
    </xf>
    <xf numFmtId="1" fontId="52" fillId="33" borderId="0" xfId="0" applyNumberFormat="1" applyFont="1" applyFill="1" applyBorder="1" applyAlignment="1">
      <alignment horizontal="left" vertical="center"/>
    </xf>
    <xf numFmtId="1" fontId="57" fillId="0" borderId="0" xfId="0" applyNumberFormat="1" applyFont="1" applyBorder="1" applyAlignment="1">
      <alignment vertical="center"/>
    </xf>
    <xf numFmtId="199" fontId="57" fillId="0" borderId="10" xfId="0" applyNumberFormat="1" applyFont="1" applyBorder="1" applyAlignment="1">
      <alignment vertical="center"/>
    </xf>
    <xf numFmtId="199" fontId="57" fillId="0" borderId="0" xfId="0" applyNumberFormat="1" applyFont="1" applyBorder="1" applyAlignment="1">
      <alignment vertical="center"/>
    </xf>
    <xf numFmtId="1" fontId="57" fillId="0" borderId="10" xfId="0" applyNumberFormat="1" applyFont="1" applyBorder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1" fontId="58" fillId="33" borderId="0" xfId="0" applyNumberFormat="1" applyFont="1" applyFill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distributed"/>
    </xf>
    <xf numFmtId="49" fontId="3" fillId="0" borderId="12" xfId="0" applyNumberFormat="1" applyFont="1" applyBorder="1" applyAlignment="1">
      <alignment vertical="distributed" wrapText="1"/>
    </xf>
    <xf numFmtId="49" fontId="3" fillId="0" borderId="13" xfId="0" applyNumberFormat="1" applyFont="1" applyBorder="1" applyAlignment="1">
      <alignment vertical="distributed" wrapText="1"/>
    </xf>
    <xf numFmtId="49" fontId="5" fillId="0" borderId="12" xfId="0" applyNumberFormat="1" applyFont="1" applyBorder="1" applyAlignment="1">
      <alignment vertical="distributed" wrapText="1"/>
    </xf>
    <xf numFmtId="49" fontId="5" fillId="0" borderId="13" xfId="0" applyNumberFormat="1" applyFont="1" applyBorder="1" applyAlignment="1">
      <alignment vertical="distributed" wrapText="1"/>
    </xf>
    <xf numFmtId="49" fontId="3" fillId="0" borderId="12" xfId="0" applyNumberFormat="1" applyFont="1" applyBorder="1" applyAlignment="1">
      <alignment vertical="distributed" wrapText="1"/>
    </xf>
    <xf numFmtId="49" fontId="3" fillId="0" borderId="13" xfId="0" applyNumberFormat="1" applyFont="1" applyBorder="1" applyAlignment="1">
      <alignment vertical="distributed" wrapText="1"/>
    </xf>
    <xf numFmtId="0" fontId="3" fillId="33" borderId="12" xfId="0" applyFont="1" applyFill="1" applyBorder="1" applyAlignment="1">
      <alignment vertical="distributed"/>
    </xf>
    <xf numFmtId="0" fontId="3" fillId="33" borderId="13" xfId="0" applyFont="1" applyFill="1" applyBorder="1" applyAlignment="1">
      <alignment vertical="distributed"/>
    </xf>
    <xf numFmtId="49" fontId="3" fillId="0" borderId="14" xfId="0" applyNumberFormat="1" applyFont="1" applyBorder="1" applyAlignment="1">
      <alignment vertical="distributed" wrapText="1"/>
    </xf>
    <xf numFmtId="0" fontId="3" fillId="0" borderId="14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3" xfId="0" applyFont="1" applyBorder="1" applyAlignment="1">
      <alignment vertical="distributed"/>
    </xf>
    <xf numFmtId="49" fontId="3" fillId="0" borderId="14" xfId="0" applyNumberFormat="1" applyFont="1" applyBorder="1" applyAlignment="1">
      <alignment vertical="distributed" wrapText="1"/>
    </xf>
    <xf numFmtId="0" fontId="3" fillId="0" borderId="10" xfId="0" applyNumberFormat="1" applyFont="1" applyBorder="1" applyAlignment="1">
      <alignment horizontal="center" vertical="distributed" wrapText="1"/>
    </xf>
    <xf numFmtId="49" fontId="3" fillId="0" borderId="10" xfId="0" applyNumberFormat="1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distributed"/>
    </xf>
    <xf numFmtId="0" fontId="4" fillId="33" borderId="10" xfId="0" applyFont="1" applyFill="1" applyBorder="1" applyAlignment="1">
      <alignment horizontal="center" vertical="distributed"/>
    </xf>
    <xf numFmtId="49" fontId="3" fillId="0" borderId="15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0" fontId="3" fillId="0" borderId="27" xfId="0" applyNumberFormat="1" applyFont="1" applyBorder="1" applyAlignment="1">
      <alignment vertical="top" wrapText="1"/>
    </xf>
    <xf numFmtId="0" fontId="3" fillId="0" borderId="27" xfId="0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right"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0" fontId="52" fillId="0" borderId="39" xfId="0" applyFont="1" applyBorder="1" applyAlignment="1">
      <alignment horizontal="center"/>
    </xf>
    <xf numFmtId="0" fontId="53" fillId="0" borderId="34" xfId="0" applyFont="1" applyBorder="1" applyAlignment="1">
      <alignment horizontal="center" vertical="center" textRotation="45"/>
    </xf>
    <xf numFmtId="0" fontId="45" fillId="0" borderId="11" xfId="0" applyFont="1" applyBorder="1" applyAlignment="1">
      <alignment horizontal="center" vertical="center" textRotation="45"/>
    </xf>
    <xf numFmtId="0" fontId="0" fillId="0" borderId="11" xfId="0" applyBorder="1" applyAlignment="1">
      <alignment horizontal="center" vertical="center" textRotation="45"/>
    </xf>
    <xf numFmtId="0" fontId="52" fillId="0" borderId="3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99" fontId="57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199" fontId="57" fillId="0" borderId="0" xfId="0" applyNumberFormat="1" applyFont="1" applyBorder="1" applyAlignment="1">
      <alignment horizontal="center" vertical="center"/>
    </xf>
    <xf numFmtId="199" fontId="57" fillId="0" borderId="41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Layout" workbookViewId="0" topLeftCell="A1">
      <selection activeCell="D7" sqref="D7"/>
    </sheetView>
  </sheetViews>
  <sheetFormatPr defaultColWidth="9.140625" defaultRowHeight="15"/>
  <cols>
    <col min="1" max="1" width="3.7109375" style="1" customWidth="1"/>
    <col min="2" max="2" width="7.140625" style="1" customWidth="1"/>
    <col min="3" max="3" width="6.57421875" style="1" customWidth="1"/>
    <col min="4" max="4" width="9.00390625" style="1" customWidth="1"/>
    <col min="5" max="5" width="8.57421875" style="1" customWidth="1"/>
    <col min="6" max="6" width="4.00390625" style="5" customWidth="1"/>
    <col min="7" max="7" width="4.57421875" style="5" customWidth="1"/>
    <col min="8" max="10" width="4.00390625" style="5" customWidth="1"/>
    <col min="11" max="11" width="6.00390625" style="1" customWidth="1"/>
    <col min="12" max="12" width="7.8515625" style="1" customWidth="1"/>
    <col min="13" max="13" width="10.421875" style="1" customWidth="1"/>
    <col min="14" max="16384" width="9.00390625" style="1" customWidth="1"/>
  </cols>
  <sheetData>
    <row r="1" spans="1:13" ht="19.5" customHeight="1">
      <c r="A1" s="2"/>
      <c r="B1" s="2"/>
      <c r="C1" s="2"/>
      <c r="D1" s="2"/>
      <c r="E1" s="219" t="s">
        <v>2</v>
      </c>
      <c r="F1" s="219"/>
      <c r="G1" s="219"/>
      <c r="H1" s="219"/>
      <c r="I1" s="219"/>
      <c r="J1" s="219"/>
      <c r="K1" s="219"/>
      <c r="L1" s="219"/>
      <c r="M1" s="219"/>
    </row>
    <row r="2" spans="1:13" ht="20.25" customHeight="1">
      <c r="A2" s="222" t="s">
        <v>22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8" customHeight="1">
      <c r="A3" s="220" t="s">
        <v>3</v>
      </c>
      <c r="B3" s="226" t="s">
        <v>4</v>
      </c>
      <c r="C3" s="211" t="s">
        <v>5</v>
      </c>
      <c r="D3" s="212"/>
      <c r="E3" s="213"/>
      <c r="F3" s="221" t="s">
        <v>1</v>
      </c>
      <c r="G3" s="221"/>
      <c r="H3" s="221"/>
      <c r="I3" s="221"/>
      <c r="J3" s="221"/>
      <c r="K3" s="217" t="s">
        <v>0</v>
      </c>
      <c r="L3" s="223" t="s">
        <v>11</v>
      </c>
      <c r="M3" s="223" t="s">
        <v>12</v>
      </c>
    </row>
    <row r="4" spans="1:13" ht="55.5" customHeight="1">
      <c r="A4" s="220"/>
      <c r="B4" s="227"/>
      <c r="C4" s="214"/>
      <c r="D4" s="215"/>
      <c r="E4" s="21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218"/>
      <c r="L4" s="224"/>
      <c r="M4" s="225"/>
    </row>
    <row r="5" spans="1:13" s="15" customFormat="1" ht="15" customHeight="1">
      <c r="A5" s="22">
        <v>1</v>
      </c>
      <c r="B5" s="174">
        <v>13571</v>
      </c>
      <c r="C5" s="23" t="s">
        <v>33</v>
      </c>
      <c r="D5" s="23" t="s">
        <v>34</v>
      </c>
      <c r="E5" s="24" t="s">
        <v>35</v>
      </c>
      <c r="F5" s="172"/>
      <c r="G5" s="172"/>
      <c r="H5" s="172"/>
      <c r="I5" s="172"/>
      <c r="J5" s="172"/>
      <c r="K5" s="14">
        <f aca="true" t="shared" si="0" ref="K5:K22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0" customFormat="1" ht="15" customHeight="1">
      <c r="A6" s="22">
        <v>2</v>
      </c>
      <c r="B6" s="175" t="s">
        <v>36</v>
      </c>
      <c r="C6" s="23" t="s">
        <v>33</v>
      </c>
      <c r="D6" s="23" t="s">
        <v>37</v>
      </c>
      <c r="E6" s="24" t="s">
        <v>38</v>
      </c>
      <c r="F6" s="172"/>
      <c r="G6" s="172"/>
      <c r="H6" s="172"/>
      <c r="I6" s="172"/>
      <c r="J6" s="172"/>
      <c r="K6" s="14">
        <f>SUM(F6,G6,H6,I6,J6)</f>
        <v>0</v>
      </c>
      <c r="L6" s="3" t="str">
        <f aca="true" t="shared" si="1" ref="L6:L22">IF(K6&lt;=3,"0",IF(K6&lt;=7,"1",IF(K6&lt;=11,"2",IF(K6&gt;=12,"3"))))</f>
        <v>0</v>
      </c>
      <c r="M6" s="3" t="str">
        <f aca="true" t="shared" si="2" ref="M6:M13">IF(K6&lt;=3,"ไม่ผ่าน",IF(K6&lt;=7,"ผ่าน",IF(K6&lt;=11,"ดี",IF(K6&gt;=12,"ดีเยี่ยม"))))</f>
        <v>ไม่ผ่าน</v>
      </c>
    </row>
    <row r="7" spans="1:13" s="15" customFormat="1" ht="15" customHeight="1">
      <c r="A7" s="22">
        <v>3</v>
      </c>
      <c r="B7" s="174">
        <v>13346</v>
      </c>
      <c r="C7" s="23" t="s">
        <v>39</v>
      </c>
      <c r="D7" s="23" t="s">
        <v>40</v>
      </c>
      <c r="E7" s="24" t="s">
        <v>41</v>
      </c>
      <c r="F7" s="172"/>
      <c r="G7" s="172"/>
      <c r="H7" s="172"/>
      <c r="I7" s="172"/>
      <c r="J7" s="172"/>
      <c r="K7" s="14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5" customFormat="1" ht="15" customHeight="1">
      <c r="A8" s="22">
        <v>4</v>
      </c>
      <c r="B8" s="174">
        <v>13352</v>
      </c>
      <c r="C8" s="25" t="s">
        <v>39</v>
      </c>
      <c r="D8" s="25" t="s">
        <v>42</v>
      </c>
      <c r="E8" s="25" t="s">
        <v>43</v>
      </c>
      <c r="F8" s="172"/>
      <c r="G8" s="172"/>
      <c r="H8" s="172"/>
      <c r="I8" s="172"/>
      <c r="J8" s="172"/>
      <c r="K8" s="14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5" customFormat="1" ht="15" customHeight="1">
      <c r="A9" s="22">
        <v>5</v>
      </c>
      <c r="B9" s="174">
        <v>13353</v>
      </c>
      <c r="C9" s="23" t="s">
        <v>39</v>
      </c>
      <c r="D9" s="23" t="s">
        <v>44</v>
      </c>
      <c r="E9" s="24" t="s">
        <v>45</v>
      </c>
      <c r="F9" s="172"/>
      <c r="G9" s="172"/>
      <c r="H9" s="172"/>
      <c r="I9" s="172"/>
      <c r="J9" s="172"/>
      <c r="K9" s="14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5" customFormat="1" ht="15" customHeight="1">
      <c r="A10" s="22">
        <v>6</v>
      </c>
      <c r="B10" s="174">
        <v>13354</v>
      </c>
      <c r="C10" s="23" t="s">
        <v>39</v>
      </c>
      <c r="D10" s="23" t="s">
        <v>46</v>
      </c>
      <c r="E10" s="24" t="s">
        <v>47</v>
      </c>
      <c r="F10" s="172"/>
      <c r="G10" s="172"/>
      <c r="H10" s="172"/>
      <c r="I10" s="172"/>
      <c r="J10" s="172"/>
      <c r="K10" s="14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5" customFormat="1" ht="15" customHeight="1">
      <c r="A11" s="22">
        <v>7</v>
      </c>
      <c r="B11" s="174">
        <v>13357</v>
      </c>
      <c r="C11" s="23" t="s">
        <v>39</v>
      </c>
      <c r="D11" s="23" t="s">
        <v>48</v>
      </c>
      <c r="E11" s="24" t="s">
        <v>49</v>
      </c>
      <c r="F11" s="172"/>
      <c r="G11" s="172"/>
      <c r="H11" s="172"/>
      <c r="I11" s="172"/>
      <c r="J11" s="172"/>
      <c r="K11" s="14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5" customFormat="1" ht="15" customHeight="1">
      <c r="A12" s="22">
        <v>8</v>
      </c>
      <c r="B12" s="174">
        <v>13372</v>
      </c>
      <c r="C12" s="23" t="s">
        <v>39</v>
      </c>
      <c r="D12" s="23" t="s">
        <v>50</v>
      </c>
      <c r="E12" s="24" t="s">
        <v>51</v>
      </c>
      <c r="F12" s="172"/>
      <c r="G12" s="172"/>
      <c r="H12" s="172"/>
      <c r="I12" s="172"/>
      <c r="J12" s="172"/>
      <c r="K12" s="14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5" customFormat="1" ht="15" customHeight="1">
      <c r="A13" s="22">
        <v>9</v>
      </c>
      <c r="B13" s="174">
        <v>13373</v>
      </c>
      <c r="C13" s="23" t="s">
        <v>39</v>
      </c>
      <c r="D13" s="23" t="s">
        <v>52</v>
      </c>
      <c r="E13" s="24" t="s">
        <v>53</v>
      </c>
      <c r="F13" s="172"/>
      <c r="G13" s="172"/>
      <c r="H13" s="172"/>
      <c r="I13" s="172"/>
      <c r="J13" s="172"/>
      <c r="K13" s="14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5" customFormat="1" ht="15" customHeight="1">
      <c r="A14" s="22">
        <v>10</v>
      </c>
      <c r="B14" s="174">
        <v>13383</v>
      </c>
      <c r="C14" s="25" t="s">
        <v>39</v>
      </c>
      <c r="D14" s="25" t="s">
        <v>54</v>
      </c>
      <c r="E14" s="25" t="s">
        <v>55</v>
      </c>
      <c r="F14" s="172"/>
      <c r="G14" s="172"/>
      <c r="H14" s="172"/>
      <c r="I14" s="172"/>
      <c r="J14" s="172"/>
      <c r="K14" s="14">
        <f t="shared" si="0"/>
        <v>0</v>
      </c>
      <c r="L14" s="3" t="str">
        <f>IF(K14&lt;=3,"0",IF(K14&lt;=7,"1",IF(K14&lt;=11,"2",IF(K14&gt;=12,"3"))))</f>
        <v>0</v>
      </c>
      <c r="M14" s="3" t="str">
        <f>IF(K14&lt;=3,"ไม่ผ่าน",IF(K14&lt;=7,"ผ่าน",IF(K14&lt;=11,"ดี",IF(K14&gt;=12,"ดีเยี่ยม"))))</f>
        <v>ไม่ผ่าน</v>
      </c>
    </row>
    <row r="15" spans="1:13" s="15" customFormat="1" ht="15" customHeight="1">
      <c r="A15" s="22">
        <v>11</v>
      </c>
      <c r="B15" s="174">
        <v>13430</v>
      </c>
      <c r="C15" s="23" t="s">
        <v>39</v>
      </c>
      <c r="D15" s="23" t="s">
        <v>56</v>
      </c>
      <c r="E15" s="24" t="s">
        <v>57</v>
      </c>
      <c r="F15" s="172"/>
      <c r="G15" s="172"/>
      <c r="H15" s="172"/>
      <c r="I15" s="172"/>
      <c r="J15" s="172"/>
      <c r="K15" s="14">
        <f t="shared" si="0"/>
        <v>0</v>
      </c>
      <c r="L15" s="3" t="str">
        <f t="shared" si="1"/>
        <v>0</v>
      </c>
      <c r="M15" s="3" t="str">
        <f aca="true" t="shared" si="3" ref="M15:M22">IF(K15&lt;=3,"ไม่ผ่าน",IF(K15&lt;=7,"ผ่าน",IF(K15&lt;=11,"ดี",IF(K15&gt;=12,"ดีเยี่ยม"))))</f>
        <v>ไม่ผ่าน</v>
      </c>
    </row>
    <row r="16" spans="1:13" s="15" customFormat="1" ht="15" customHeight="1">
      <c r="A16" s="22">
        <v>12</v>
      </c>
      <c r="B16" s="174">
        <v>13465</v>
      </c>
      <c r="C16" s="23" t="s">
        <v>39</v>
      </c>
      <c r="D16" s="23" t="s">
        <v>58</v>
      </c>
      <c r="E16" s="24" t="s">
        <v>59</v>
      </c>
      <c r="F16" s="172"/>
      <c r="G16" s="172"/>
      <c r="H16" s="172"/>
      <c r="I16" s="172"/>
      <c r="J16" s="172"/>
      <c r="K16" s="14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5" customFormat="1" ht="15" customHeight="1">
      <c r="A17" s="22">
        <v>13</v>
      </c>
      <c r="B17" s="174">
        <v>13501</v>
      </c>
      <c r="C17" s="23" t="s">
        <v>39</v>
      </c>
      <c r="D17" s="23" t="s">
        <v>60</v>
      </c>
      <c r="E17" s="24" t="s">
        <v>61</v>
      </c>
      <c r="F17" s="172"/>
      <c r="G17" s="172"/>
      <c r="H17" s="172"/>
      <c r="I17" s="172"/>
      <c r="J17" s="172"/>
      <c r="K17" s="14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20" customFormat="1" ht="15" customHeight="1">
      <c r="A18" s="22">
        <v>14</v>
      </c>
      <c r="B18" s="174">
        <v>13614</v>
      </c>
      <c r="C18" s="26" t="s">
        <v>39</v>
      </c>
      <c r="D18" s="26" t="s">
        <v>62</v>
      </c>
      <c r="E18" s="26" t="s">
        <v>63</v>
      </c>
      <c r="F18" s="172"/>
      <c r="G18" s="172"/>
      <c r="H18" s="172"/>
      <c r="I18" s="172"/>
      <c r="J18" s="172"/>
      <c r="K18" s="14">
        <f>SUM(F18,G18,H18,I18,J18)</f>
        <v>0</v>
      </c>
      <c r="L18" s="3" t="str">
        <f t="shared" si="1"/>
        <v>0</v>
      </c>
      <c r="M18" s="3" t="str">
        <f t="shared" si="3"/>
        <v>ไม่ผ่าน</v>
      </c>
    </row>
    <row r="19" spans="1:13" s="15" customFormat="1" ht="15" customHeight="1">
      <c r="A19" s="22">
        <v>15</v>
      </c>
      <c r="B19" s="175" t="s">
        <v>64</v>
      </c>
      <c r="C19" s="23" t="s">
        <v>39</v>
      </c>
      <c r="D19" s="23" t="s">
        <v>65</v>
      </c>
      <c r="E19" s="24" t="s">
        <v>66</v>
      </c>
      <c r="F19" s="172"/>
      <c r="G19" s="172"/>
      <c r="H19" s="172"/>
      <c r="I19" s="172"/>
      <c r="J19" s="172"/>
      <c r="K19" s="14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5" customFormat="1" ht="15" customHeight="1">
      <c r="A20" s="22">
        <v>16</v>
      </c>
      <c r="B20" s="175" t="s">
        <v>67</v>
      </c>
      <c r="C20" s="23" t="s">
        <v>39</v>
      </c>
      <c r="D20" s="23" t="s">
        <v>68</v>
      </c>
      <c r="E20" s="24" t="s">
        <v>69</v>
      </c>
      <c r="F20" s="172"/>
      <c r="G20" s="172"/>
      <c r="H20" s="172"/>
      <c r="I20" s="172"/>
      <c r="J20" s="172"/>
      <c r="K20" s="14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5" customFormat="1" ht="15" customHeight="1">
      <c r="A21" s="22">
        <v>17</v>
      </c>
      <c r="B21" s="175" t="s">
        <v>70</v>
      </c>
      <c r="C21" s="23" t="s">
        <v>39</v>
      </c>
      <c r="D21" s="23" t="s">
        <v>71</v>
      </c>
      <c r="E21" s="24" t="s">
        <v>72</v>
      </c>
      <c r="F21" s="172"/>
      <c r="G21" s="172"/>
      <c r="H21" s="172"/>
      <c r="I21" s="172"/>
      <c r="J21" s="172"/>
      <c r="K21" s="14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5" customFormat="1" ht="15.75" customHeight="1">
      <c r="A22" s="22">
        <v>18</v>
      </c>
      <c r="B22" s="175" t="s">
        <v>73</v>
      </c>
      <c r="C22" s="35" t="s">
        <v>39</v>
      </c>
      <c r="D22" s="23" t="s">
        <v>74</v>
      </c>
      <c r="E22" s="24" t="s">
        <v>75</v>
      </c>
      <c r="F22" s="4"/>
      <c r="G22" s="4"/>
      <c r="H22" s="4"/>
      <c r="I22" s="4"/>
      <c r="J22" s="4"/>
      <c r="K22" s="14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6:9" ht="21">
      <c r="F23" s="170">
        <f>COUNTIF(L5:L22,3)</f>
        <v>0</v>
      </c>
      <c r="G23" s="170">
        <f>COUNTIF(L5:L22,2)</f>
        <v>0</v>
      </c>
      <c r="H23" s="170">
        <f>COUNTIF(L5:L22,1)</f>
        <v>0</v>
      </c>
      <c r="I23" s="170">
        <f>COUNTIF(L5:L22,0)</f>
        <v>18</v>
      </c>
    </row>
    <row r="24" spans="3:13" ht="21">
      <c r="C24" s="1" t="s">
        <v>2</v>
      </c>
      <c r="G24" s="164">
        <f>(F23*100)/18</f>
        <v>0</v>
      </c>
      <c r="K24" s="5" t="s">
        <v>18</v>
      </c>
      <c r="M24" s="164">
        <f>(H23*100)/18</f>
        <v>0</v>
      </c>
    </row>
    <row r="25" spans="3:13" ht="21">
      <c r="C25" s="1" t="s">
        <v>13</v>
      </c>
      <c r="G25" s="164">
        <f>(G23*100)/18</f>
        <v>0</v>
      </c>
      <c r="K25" s="5" t="s">
        <v>19</v>
      </c>
      <c r="M25" s="164">
        <f>(I23*100)/18</f>
        <v>100</v>
      </c>
    </row>
    <row r="26" spans="3:9" ht="21">
      <c r="C26" s="1" t="s">
        <v>14</v>
      </c>
      <c r="I26" s="1" t="s">
        <v>20</v>
      </c>
    </row>
    <row r="27" spans="3:9" ht="21">
      <c r="C27" s="1" t="s">
        <v>15</v>
      </c>
      <c r="I27" s="1" t="s">
        <v>23</v>
      </c>
    </row>
    <row r="28" spans="3:9" ht="21">
      <c r="C28" s="1" t="s">
        <v>16</v>
      </c>
      <c r="I28" s="1" t="s">
        <v>21</v>
      </c>
    </row>
    <row r="29" ht="21">
      <c r="C29" s="1" t="s">
        <v>17</v>
      </c>
    </row>
    <row r="31" ht="21">
      <c r="E31" s="136"/>
    </row>
  </sheetData>
  <sheetProtection/>
  <mergeCells count="9">
    <mergeCell ref="C3:E4"/>
    <mergeCell ref="K3:K4"/>
    <mergeCell ref="E1:M1"/>
    <mergeCell ref="A3:A4"/>
    <mergeCell ref="F3:J3"/>
    <mergeCell ref="A2:M2"/>
    <mergeCell ref="L3:L4"/>
    <mergeCell ref="M3:M4"/>
    <mergeCell ref="B3:B4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4">
      <selection activeCell="C25" sqref="C25"/>
    </sheetView>
  </sheetViews>
  <sheetFormatPr defaultColWidth="9.140625" defaultRowHeight="15"/>
  <cols>
    <col min="1" max="1" width="4.00390625" style="0" customWidth="1"/>
    <col min="2" max="3" width="6.421875" style="0" customWidth="1"/>
    <col min="4" max="4" width="7.8515625" style="0" customWidth="1"/>
    <col min="5" max="5" width="8.421875" style="0" customWidth="1"/>
    <col min="6" max="10" width="3.421875" style="0" customWidth="1"/>
    <col min="11" max="11" width="6.57421875" style="0" customWidth="1"/>
    <col min="12" max="12" width="7.140625" style="0" customWidth="1"/>
    <col min="13" max="13" width="9.140625" style="0" customWidth="1"/>
  </cols>
  <sheetData>
    <row r="1" spans="1:13" s="1" customFormat="1" ht="21">
      <c r="A1" s="2"/>
      <c r="B1" s="2"/>
      <c r="C1" s="2"/>
      <c r="D1" s="2"/>
      <c r="E1" s="219" t="s">
        <v>2</v>
      </c>
      <c r="F1" s="219"/>
      <c r="G1" s="219"/>
      <c r="H1" s="219"/>
      <c r="I1" s="219"/>
      <c r="J1" s="219"/>
      <c r="K1" s="219"/>
      <c r="L1" s="219"/>
      <c r="M1" s="219"/>
    </row>
    <row r="2" spans="1:13" s="1" customFormat="1" ht="29.25" customHeight="1">
      <c r="A2" s="222" t="s">
        <v>603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21" customHeight="1">
      <c r="A3" s="220" t="s">
        <v>3</v>
      </c>
      <c r="B3" s="226" t="s">
        <v>4</v>
      </c>
      <c r="C3" s="211" t="s">
        <v>5</v>
      </c>
      <c r="D3" s="212"/>
      <c r="E3" s="213"/>
      <c r="F3" s="221" t="s">
        <v>1</v>
      </c>
      <c r="G3" s="221"/>
      <c r="H3" s="221"/>
      <c r="I3" s="221"/>
      <c r="J3" s="221"/>
      <c r="K3" s="217" t="s">
        <v>0</v>
      </c>
      <c r="L3" s="223" t="s">
        <v>11</v>
      </c>
      <c r="M3" s="223" t="s">
        <v>12</v>
      </c>
    </row>
    <row r="4" spans="1:13" s="1" customFormat="1" ht="58.5" customHeight="1">
      <c r="A4" s="220"/>
      <c r="B4" s="227"/>
      <c r="C4" s="214"/>
      <c r="D4" s="215"/>
      <c r="E4" s="21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218"/>
      <c r="L4" s="224"/>
      <c r="M4" s="225"/>
    </row>
    <row r="5" spans="1:13" s="1" customFormat="1" ht="17.25" customHeight="1">
      <c r="A5" s="69">
        <v>1</v>
      </c>
      <c r="B5" s="116">
        <v>13625</v>
      </c>
      <c r="C5" s="38" t="s">
        <v>33</v>
      </c>
      <c r="D5" s="30" t="s">
        <v>549</v>
      </c>
      <c r="E5" s="31" t="s">
        <v>550</v>
      </c>
      <c r="F5" s="4"/>
      <c r="G5" s="4"/>
      <c r="H5" s="4"/>
      <c r="I5" s="4"/>
      <c r="J5" s="4"/>
      <c r="K5" s="3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>
      <c r="A6" s="69">
        <v>2</v>
      </c>
      <c r="B6" s="116">
        <v>13626</v>
      </c>
      <c r="C6" s="38" t="s">
        <v>33</v>
      </c>
      <c r="D6" s="30" t="s">
        <v>551</v>
      </c>
      <c r="E6" s="31" t="s">
        <v>552</v>
      </c>
      <c r="F6" s="172"/>
      <c r="G6" s="172"/>
      <c r="H6" s="172"/>
      <c r="I6" s="172"/>
      <c r="J6" s="172"/>
      <c r="K6" s="3">
        <f t="shared" si="0"/>
        <v>0</v>
      </c>
      <c r="L6" s="3" t="str">
        <f aca="true" t="shared" si="1" ref="L6:L30">IF(K6&lt;=3,"0",IF(K6&lt;=7,"1",IF(K6&lt;=11,"2",IF(K6&gt;=12,"3"))))</f>
        <v>0</v>
      </c>
      <c r="M6" s="3" t="str">
        <f aca="true" t="shared" si="2" ref="M6:M15">IF(K6&lt;=3,"ไม่ผ่าน",IF(K6&lt;=7,"ผ่าน",IF(K6&lt;=11,"ดี",IF(K6&gt;=12,"ดีเยี่ยม"))))</f>
        <v>ไม่ผ่าน</v>
      </c>
    </row>
    <row r="7" spans="1:13" s="1" customFormat="1" ht="17.25" customHeight="1">
      <c r="A7" s="69">
        <v>3</v>
      </c>
      <c r="B7" s="116">
        <v>13627</v>
      </c>
      <c r="C7" s="38" t="s">
        <v>33</v>
      </c>
      <c r="D7" s="30" t="s">
        <v>553</v>
      </c>
      <c r="E7" s="31" t="s">
        <v>554</v>
      </c>
      <c r="F7" s="172"/>
      <c r="G7" s="172"/>
      <c r="H7" s="172"/>
      <c r="I7" s="172"/>
      <c r="J7" s="172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>
      <c r="A8" s="69">
        <v>4</v>
      </c>
      <c r="B8" s="116">
        <v>13628</v>
      </c>
      <c r="C8" s="38" t="s">
        <v>33</v>
      </c>
      <c r="D8" s="30" t="s">
        <v>555</v>
      </c>
      <c r="E8" s="31" t="s">
        <v>556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>
      <c r="A9" s="69">
        <v>5</v>
      </c>
      <c r="B9" s="116">
        <v>13629</v>
      </c>
      <c r="C9" s="38" t="s">
        <v>33</v>
      </c>
      <c r="D9" s="30" t="s">
        <v>557</v>
      </c>
      <c r="E9" s="119" t="s">
        <v>558</v>
      </c>
      <c r="F9" s="4"/>
      <c r="G9" s="4"/>
      <c r="H9" s="4"/>
      <c r="I9" s="4"/>
      <c r="J9" s="4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>
      <c r="A10" s="69">
        <v>6</v>
      </c>
      <c r="B10" s="116">
        <v>13631</v>
      </c>
      <c r="C10" s="38" t="s">
        <v>33</v>
      </c>
      <c r="D10" s="30" t="s">
        <v>559</v>
      </c>
      <c r="E10" s="31" t="s">
        <v>560</v>
      </c>
      <c r="F10" s="172"/>
      <c r="G10" s="172"/>
      <c r="H10" s="172"/>
      <c r="I10" s="172"/>
      <c r="J10" s="172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>
      <c r="A11" s="70">
        <v>7</v>
      </c>
      <c r="B11" s="116">
        <v>13632</v>
      </c>
      <c r="C11" s="38" t="s">
        <v>33</v>
      </c>
      <c r="D11" s="30" t="s">
        <v>561</v>
      </c>
      <c r="E11" s="31" t="s">
        <v>562</v>
      </c>
      <c r="F11" s="172"/>
      <c r="G11" s="172"/>
      <c r="H11" s="172"/>
      <c r="I11" s="172"/>
      <c r="J11" s="172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>
      <c r="A12" s="69">
        <v>8</v>
      </c>
      <c r="B12" s="116">
        <v>13633</v>
      </c>
      <c r="C12" s="38" t="s">
        <v>33</v>
      </c>
      <c r="D12" s="30" t="s">
        <v>563</v>
      </c>
      <c r="E12" s="31" t="s">
        <v>564</v>
      </c>
      <c r="F12" s="4"/>
      <c r="G12" s="4"/>
      <c r="H12" s="4"/>
      <c r="I12" s="4"/>
      <c r="J12" s="4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>
      <c r="A13" s="111">
        <v>9</v>
      </c>
      <c r="B13" s="116">
        <v>13636</v>
      </c>
      <c r="C13" s="38" t="s">
        <v>33</v>
      </c>
      <c r="D13" s="30" t="s">
        <v>565</v>
      </c>
      <c r="E13" s="31" t="s">
        <v>566</v>
      </c>
      <c r="F13" s="4"/>
      <c r="G13" s="4"/>
      <c r="H13" s="4"/>
      <c r="I13" s="4"/>
      <c r="J13" s="4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>
      <c r="A14" s="69">
        <v>10</v>
      </c>
      <c r="B14" s="120" t="s">
        <v>567</v>
      </c>
      <c r="C14" s="38" t="s">
        <v>568</v>
      </c>
      <c r="D14" s="30" t="s">
        <v>569</v>
      </c>
      <c r="E14" s="31" t="s">
        <v>570</v>
      </c>
      <c r="F14" s="172"/>
      <c r="G14" s="172"/>
      <c r="H14" s="172"/>
      <c r="I14" s="172"/>
      <c r="J14" s="172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7.25" customHeight="1">
      <c r="A15" s="69">
        <v>11</v>
      </c>
      <c r="B15" s="116">
        <v>13638</v>
      </c>
      <c r="C15" s="38" t="s">
        <v>39</v>
      </c>
      <c r="D15" s="30" t="s">
        <v>571</v>
      </c>
      <c r="E15" s="31" t="s">
        <v>572</v>
      </c>
      <c r="F15" s="172"/>
      <c r="G15" s="172"/>
      <c r="H15" s="172"/>
      <c r="I15" s="172"/>
      <c r="J15" s="172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7.25" customHeight="1">
      <c r="A16" s="69">
        <v>12</v>
      </c>
      <c r="B16" s="116">
        <v>13640</v>
      </c>
      <c r="C16" s="38" t="s">
        <v>39</v>
      </c>
      <c r="D16" s="30" t="s">
        <v>573</v>
      </c>
      <c r="E16" s="31" t="s">
        <v>574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aca="true" t="shared" si="3" ref="M16:M27">IF(K16&lt;=3,"ไม่ผ่าน",IF(K16&lt;=7,"ผ่าน",IF(K16&lt;=11,"ดี",IF(K16&gt;=12,"ดีเยี่ยม"))))</f>
        <v>ไม่ผ่าน</v>
      </c>
    </row>
    <row r="17" spans="1:13" s="1" customFormat="1" ht="17.25" customHeight="1">
      <c r="A17" s="69">
        <v>13</v>
      </c>
      <c r="B17" s="116">
        <v>13641</v>
      </c>
      <c r="C17" s="38" t="s">
        <v>39</v>
      </c>
      <c r="D17" s="30" t="s">
        <v>575</v>
      </c>
      <c r="E17" s="31" t="s">
        <v>38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>
      <c r="A18" s="69">
        <v>14</v>
      </c>
      <c r="B18" s="116">
        <v>13643</v>
      </c>
      <c r="C18" s="38" t="s">
        <v>39</v>
      </c>
      <c r="D18" s="30" t="s">
        <v>576</v>
      </c>
      <c r="E18" s="31" t="s">
        <v>577</v>
      </c>
      <c r="F18" s="172"/>
      <c r="G18" s="172"/>
      <c r="H18" s="172"/>
      <c r="I18" s="172"/>
      <c r="J18" s="172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7.25" customHeight="1">
      <c r="A19" s="113">
        <v>15</v>
      </c>
      <c r="B19" s="121">
        <v>13644</v>
      </c>
      <c r="C19" s="38" t="s">
        <v>39</v>
      </c>
      <c r="D19" s="30" t="s">
        <v>578</v>
      </c>
      <c r="E19" s="31" t="s">
        <v>579</v>
      </c>
      <c r="F19" s="172"/>
      <c r="G19" s="172"/>
      <c r="H19" s="172"/>
      <c r="I19" s="172"/>
      <c r="J19" s="172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7.25" customHeight="1">
      <c r="A20" s="69">
        <v>16</v>
      </c>
      <c r="B20" s="71">
        <v>13645</v>
      </c>
      <c r="C20" s="30" t="s">
        <v>39</v>
      </c>
      <c r="D20" s="30" t="s">
        <v>580</v>
      </c>
      <c r="E20" s="31" t="s">
        <v>581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7.25" customHeight="1">
      <c r="A21" s="69">
        <v>17</v>
      </c>
      <c r="B21" s="71">
        <v>13647</v>
      </c>
      <c r="C21" s="30" t="s">
        <v>39</v>
      </c>
      <c r="D21" s="30" t="s">
        <v>582</v>
      </c>
      <c r="E21" s="31" t="s">
        <v>583</v>
      </c>
      <c r="F21" s="4"/>
      <c r="G21" s="4"/>
      <c r="H21" s="4"/>
      <c r="I21" s="4"/>
      <c r="J21" s="4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7.25" customHeight="1">
      <c r="A22" s="69">
        <v>18</v>
      </c>
      <c r="B22" s="71">
        <v>13649</v>
      </c>
      <c r="C22" s="30" t="s">
        <v>39</v>
      </c>
      <c r="D22" s="30" t="s">
        <v>584</v>
      </c>
      <c r="E22" s="31" t="s">
        <v>585</v>
      </c>
      <c r="F22" s="172"/>
      <c r="G22" s="172"/>
      <c r="H22" s="172"/>
      <c r="I22" s="172"/>
      <c r="J22" s="172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7.25" customHeight="1">
      <c r="A23" s="69">
        <v>19</v>
      </c>
      <c r="B23" s="71">
        <v>13650</v>
      </c>
      <c r="C23" s="30" t="s">
        <v>39</v>
      </c>
      <c r="D23" s="30" t="s">
        <v>586</v>
      </c>
      <c r="E23" s="31" t="s">
        <v>587</v>
      </c>
      <c r="F23" s="172"/>
      <c r="G23" s="172"/>
      <c r="H23" s="172"/>
      <c r="I23" s="172"/>
      <c r="J23" s="172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7.25" customHeight="1">
      <c r="A24" s="69">
        <v>20</v>
      </c>
      <c r="B24" s="71">
        <v>13652</v>
      </c>
      <c r="C24" s="30" t="s">
        <v>39</v>
      </c>
      <c r="D24" s="30" t="s">
        <v>588</v>
      </c>
      <c r="E24" s="31" t="s">
        <v>589</v>
      </c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7.25" customHeight="1">
      <c r="A25" s="69">
        <v>21</v>
      </c>
      <c r="B25" s="71">
        <v>13653</v>
      </c>
      <c r="C25" s="30" t="s">
        <v>590</v>
      </c>
      <c r="D25" s="30" t="s">
        <v>591</v>
      </c>
      <c r="E25" s="31" t="s">
        <v>592</v>
      </c>
      <c r="F25" s="4"/>
      <c r="G25" s="4"/>
      <c r="H25" s="4"/>
      <c r="I25" s="4"/>
      <c r="J25" s="4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7.25" customHeight="1">
      <c r="A26" s="69">
        <v>22</v>
      </c>
      <c r="B26" s="71">
        <v>13654</v>
      </c>
      <c r="C26" s="30" t="s">
        <v>39</v>
      </c>
      <c r="D26" s="30" t="s">
        <v>593</v>
      </c>
      <c r="E26" s="31" t="s">
        <v>592</v>
      </c>
      <c r="F26" s="172"/>
      <c r="G26" s="172"/>
      <c r="H26" s="172"/>
      <c r="I26" s="172"/>
      <c r="J26" s="172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7.25" customHeight="1">
      <c r="A27" s="69">
        <v>23</v>
      </c>
      <c r="B27" s="71">
        <v>13655</v>
      </c>
      <c r="C27" s="30" t="s">
        <v>39</v>
      </c>
      <c r="D27" s="30" t="s">
        <v>594</v>
      </c>
      <c r="E27" s="31" t="s">
        <v>595</v>
      </c>
      <c r="F27" s="172"/>
      <c r="G27" s="172"/>
      <c r="H27" s="172"/>
      <c r="I27" s="172"/>
      <c r="J27" s="172"/>
      <c r="K27" s="3">
        <f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7.25" customHeight="1">
      <c r="A28" s="69">
        <v>24</v>
      </c>
      <c r="B28" s="71">
        <v>13659</v>
      </c>
      <c r="C28" s="86" t="s">
        <v>39</v>
      </c>
      <c r="D28" s="86" t="s">
        <v>596</v>
      </c>
      <c r="E28" s="86" t="s">
        <v>597</v>
      </c>
      <c r="F28" s="4"/>
      <c r="G28" s="4"/>
      <c r="H28" s="4"/>
      <c r="I28" s="4"/>
      <c r="J28" s="4"/>
      <c r="K28" s="3">
        <f>SUM(F28,G28,H28,I28,J28)</f>
        <v>0</v>
      </c>
      <c r="L28" s="3" t="str">
        <f>IF(K28&lt;=3,"0",IF(K28&lt;=7,"1",IF(K28&lt;=11,"2",IF(K28&gt;=12,"3"))))</f>
        <v>0</v>
      </c>
      <c r="M28" s="3" t="str">
        <f>IF(K28&lt;=3,"ไม่ผ่าน",IF(K28&lt;=7,"ผ่าน",IF(K28&lt;=11,"ดี",IF(K28&gt;=12,"ดีเยี่ยม"))))</f>
        <v>ไม่ผ่าน</v>
      </c>
    </row>
    <row r="29" spans="1:13" s="1" customFormat="1" ht="17.25" customHeight="1">
      <c r="A29" s="69">
        <v>25</v>
      </c>
      <c r="B29" s="71">
        <v>13660</v>
      </c>
      <c r="C29" s="30" t="s">
        <v>39</v>
      </c>
      <c r="D29" s="30" t="s">
        <v>598</v>
      </c>
      <c r="E29" s="31" t="s">
        <v>599</v>
      </c>
      <c r="F29" s="4"/>
      <c r="G29" s="4"/>
      <c r="H29" s="4"/>
      <c r="I29" s="4"/>
      <c r="J29" s="4"/>
      <c r="K29" s="3">
        <f>SUM(F29,G29,H29,I29,J29)</f>
        <v>0</v>
      </c>
      <c r="L29" s="3" t="str">
        <f t="shared" si="1"/>
        <v>0</v>
      </c>
      <c r="M29" s="3" t="str">
        <f>IF(K29&lt;=3,"ไม่ผ่าน",IF(K29&lt;=7,"ผ่าน",IF(K29&lt;=11,"ดี",IF(K29&gt;=12,"ดีเยี่ยม"))))</f>
        <v>ไม่ผ่าน</v>
      </c>
    </row>
    <row r="30" spans="1:13" s="1" customFormat="1" ht="17.25" customHeight="1">
      <c r="A30" s="69">
        <v>26</v>
      </c>
      <c r="B30" s="71">
        <v>13658</v>
      </c>
      <c r="C30" s="30" t="s">
        <v>600</v>
      </c>
      <c r="D30" s="30" t="s">
        <v>601</v>
      </c>
      <c r="E30" s="31" t="s">
        <v>602</v>
      </c>
      <c r="F30" s="172"/>
      <c r="G30" s="172"/>
      <c r="H30" s="172"/>
      <c r="I30" s="172"/>
      <c r="J30" s="172"/>
      <c r="K30" s="3">
        <f>SUM(F30,G30,H30,I30,J30)</f>
        <v>0</v>
      </c>
      <c r="L30" s="3" t="str">
        <f t="shared" si="1"/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" customFormat="1" ht="17.25" customHeight="1">
      <c r="A31" s="158"/>
      <c r="B31" s="163"/>
      <c r="C31" s="86"/>
      <c r="D31" s="86"/>
      <c r="E31" s="86"/>
      <c r="F31" s="171">
        <f>COUNTIF(L5:L30,3)</f>
        <v>0</v>
      </c>
      <c r="G31" s="171">
        <f>COUNTIF(L5:L30,2)</f>
        <v>0</v>
      </c>
      <c r="H31" s="171">
        <f>COUNTIF(L5:L30,1)</f>
        <v>0</v>
      </c>
      <c r="I31" s="171">
        <f>COUNTIF(L5:L30,0)</f>
        <v>26</v>
      </c>
      <c r="J31" s="147"/>
      <c r="K31" s="123"/>
      <c r="L31" s="123"/>
      <c r="M31" s="123"/>
    </row>
    <row r="32" spans="3:10" s="1" customFormat="1" ht="21">
      <c r="C32" s="1" t="s">
        <v>2</v>
      </c>
      <c r="F32" s="5"/>
      <c r="G32" s="5"/>
      <c r="H32" s="5"/>
      <c r="I32" s="5"/>
      <c r="J32" s="5"/>
    </row>
    <row r="33" spans="3:13" s="1" customFormat="1" ht="21">
      <c r="C33" s="1" t="s">
        <v>13</v>
      </c>
      <c r="F33" s="230">
        <f>(F31*100)/26</f>
        <v>0</v>
      </c>
      <c r="G33" s="231"/>
      <c r="H33" s="5"/>
      <c r="I33" s="5"/>
      <c r="J33" s="5"/>
      <c r="K33" s="5" t="s">
        <v>18</v>
      </c>
      <c r="M33" s="167">
        <f>(H31*100)/26</f>
        <v>0</v>
      </c>
    </row>
    <row r="34" spans="3:13" s="1" customFormat="1" ht="21">
      <c r="C34" s="1" t="s">
        <v>14</v>
      </c>
      <c r="F34" s="230">
        <f>(G31*100)/26</f>
        <v>0</v>
      </c>
      <c r="G34" s="231"/>
      <c r="H34" s="5"/>
      <c r="I34" s="5"/>
      <c r="J34" s="5"/>
      <c r="K34" s="5" t="s">
        <v>19</v>
      </c>
      <c r="M34" s="167">
        <f>(I31*100)/26</f>
        <v>100</v>
      </c>
    </row>
    <row r="35" spans="3:10" s="1" customFormat="1" ht="21">
      <c r="C35" s="1" t="s">
        <v>15</v>
      </c>
      <c r="F35" s="5"/>
      <c r="G35" s="5"/>
      <c r="H35" s="5"/>
      <c r="I35" s="1" t="s">
        <v>20</v>
      </c>
      <c r="J35" s="5"/>
    </row>
    <row r="36" spans="3:10" s="1" customFormat="1" ht="21">
      <c r="C36" s="1" t="s">
        <v>16</v>
      </c>
      <c r="F36" s="5"/>
      <c r="G36" s="5"/>
      <c r="H36" s="5"/>
      <c r="I36" s="1" t="s">
        <v>23</v>
      </c>
      <c r="J36" s="5"/>
    </row>
    <row r="37" spans="3:10" s="1" customFormat="1" ht="21">
      <c r="C37" s="1" t="s">
        <v>17</v>
      </c>
      <c r="F37" s="5"/>
      <c r="G37" s="5"/>
      <c r="H37" s="5"/>
      <c r="I37" s="1" t="s">
        <v>21</v>
      </c>
      <c r="J37" s="5"/>
    </row>
  </sheetData>
  <sheetProtection/>
  <mergeCells count="11">
    <mergeCell ref="M3:M4"/>
    <mergeCell ref="B3:B4"/>
    <mergeCell ref="F33:G33"/>
    <mergeCell ref="F34:G34"/>
    <mergeCell ref="C3:E4"/>
    <mergeCell ref="E1:M1"/>
    <mergeCell ref="A2:M2"/>
    <mergeCell ref="A3:A4"/>
    <mergeCell ref="F3:J3"/>
    <mergeCell ref="K3:K4"/>
    <mergeCell ref="L3:L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4">
      <selection activeCell="F53" sqref="F53"/>
    </sheetView>
  </sheetViews>
  <sheetFormatPr defaultColWidth="9.140625" defaultRowHeight="15"/>
  <cols>
    <col min="1" max="1" width="4.421875" style="0" customWidth="1"/>
    <col min="2" max="2" width="8.140625" style="0" customWidth="1"/>
    <col min="3" max="3" width="19.00390625" style="0" customWidth="1"/>
    <col min="4" max="8" width="3.7109375" style="0" customWidth="1"/>
    <col min="9" max="9" width="6.28125" style="0" customWidth="1"/>
    <col min="10" max="11" width="7.421875" style="0" customWidth="1"/>
  </cols>
  <sheetData>
    <row r="1" spans="1:11" s="1" customFormat="1" ht="21">
      <c r="A1" s="2"/>
      <c r="B1" s="2"/>
      <c r="C1" s="219" t="s">
        <v>2</v>
      </c>
      <c r="D1" s="219"/>
      <c r="E1" s="219"/>
      <c r="F1" s="219"/>
      <c r="G1" s="219"/>
      <c r="H1" s="219"/>
      <c r="I1" s="219"/>
      <c r="J1" s="219"/>
      <c r="K1" s="219"/>
    </row>
    <row r="2" spans="1:11" s="1" customFormat="1" ht="29.25" customHeight="1">
      <c r="A2" s="222" t="s">
        <v>32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s="1" customFormat="1" ht="21" customHeight="1">
      <c r="A3" s="220" t="s">
        <v>3</v>
      </c>
      <c r="B3" s="226" t="s">
        <v>4</v>
      </c>
      <c r="C3" s="220" t="s">
        <v>5</v>
      </c>
      <c r="D3" s="221" t="s">
        <v>1</v>
      </c>
      <c r="E3" s="221"/>
      <c r="F3" s="221"/>
      <c r="G3" s="221"/>
      <c r="H3" s="221"/>
      <c r="I3" s="217" t="s">
        <v>0</v>
      </c>
      <c r="J3" s="223" t="s">
        <v>11</v>
      </c>
      <c r="K3" s="223" t="s">
        <v>12</v>
      </c>
    </row>
    <row r="4" spans="1:11" s="1" customFormat="1" ht="58.5" customHeight="1">
      <c r="A4" s="220"/>
      <c r="B4" s="227"/>
      <c r="C4" s="220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218"/>
      <c r="J4" s="224"/>
      <c r="K4" s="225"/>
    </row>
    <row r="5" spans="1:11" s="1" customFormat="1" ht="17.25" customHeight="1">
      <c r="A5" s="8">
        <v>1</v>
      </c>
      <c r="B5" s="12"/>
      <c r="C5" s="13"/>
      <c r="D5" s="4">
        <v>1</v>
      </c>
      <c r="E5" s="4"/>
      <c r="F5" s="4">
        <v>1</v>
      </c>
      <c r="G5" s="4">
        <v>1</v>
      </c>
      <c r="H5" s="4"/>
      <c r="I5" s="3">
        <f aca="true" t="shared" si="0" ref="I5:I26">SUM(D5,E5,F5,G5,H5)</f>
        <v>3</v>
      </c>
      <c r="J5" s="3" t="str">
        <f>IF(I5&lt;=3,"0",IF(I5&lt;=7,"1",IF(I5&lt;=11,"2",IF(I5&gt;=12,"3"))))</f>
        <v>0</v>
      </c>
      <c r="K5" s="3" t="str">
        <f>IF(I5&lt;=3,"ไม่ผ่าน",IF(I5&lt;=7,"ผ่าน",IF(I5&lt;=11,"ดี",IF(I5&gt;=12,"ดีเยี่ยม"))))</f>
        <v>ไม่ผ่าน</v>
      </c>
    </row>
    <row r="6" spans="1:11" s="1" customFormat="1" ht="17.25" customHeight="1">
      <c r="A6" s="8">
        <v>2</v>
      </c>
      <c r="B6" s="12"/>
      <c r="C6" s="13"/>
      <c r="D6" s="4">
        <v>1</v>
      </c>
      <c r="E6" s="4"/>
      <c r="F6" s="4"/>
      <c r="G6" s="4">
        <v>1</v>
      </c>
      <c r="H6" s="4">
        <v>1</v>
      </c>
      <c r="I6" s="3">
        <f t="shared" si="0"/>
        <v>3</v>
      </c>
      <c r="J6" s="3" t="str">
        <f aca="true" t="shared" si="1" ref="J6:J40">IF(I6&lt;=3,"0",IF(I6&lt;=7,"1",IF(I6&lt;=11,"2",IF(I6&gt;=12,"3"))))</f>
        <v>0</v>
      </c>
      <c r="K6" s="3" t="str">
        <f aca="true" t="shared" si="2" ref="K6:K13">IF(I6&lt;=3,"ไม่ผ่าน",IF(I6&lt;=7,"ผ่าน",IF(I6&lt;=11,"ดี",IF(I6&gt;=12,"ดีเยี่ยม"))))</f>
        <v>ไม่ผ่าน</v>
      </c>
    </row>
    <row r="7" spans="1:11" s="1" customFormat="1" ht="17.25" customHeight="1">
      <c r="A7" s="8">
        <v>3</v>
      </c>
      <c r="B7" s="12"/>
      <c r="C7" s="13"/>
      <c r="D7" s="4">
        <v>0</v>
      </c>
      <c r="E7" s="4">
        <v>0</v>
      </c>
      <c r="F7" s="4">
        <v>0</v>
      </c>
      <c r="G7" s="4">
        <v>0</v>
      </c>
      <c r="H7" s="4">
        <v>0</v>
      </c>
      <c r="I7" s="3">
        <f t="shared" si="0"/>
        <v>0</v>
      </c>
      <c r="J7" s="3" t="str">
        <f t="shared" si="1"/>
        <v>0</v>
      </c>
      <c r="K7" s="3" t="str">
        <f t="shared" si="2"/>
        <v>ไม่ผ่าน</v>
      </c>
    </row>
    <row r="8" spans="1:11" s="1" customFormat="1" ht="17.25" customHeight="1">
      <c r="A8" s="8">
        <v>4</v>
      </c>
      <c r="B8" s="12"/>
      <c r="C8" s="13"/>
      <c r="D8" s="4">
        <v>0</v>
      </c>
      <c r="E8" s="4">
        <v>0</v>
      </c>
      <c r="F8" s="4">
        <v>0</v>
      </c>
      <c r="G8" s="4">
        <v>0</v>
      </c>
      <c r="H8" s="4">
        <v>0</v>
      </c>
      <c r="I8" s="3">
        <f t="shared" si="0"/>
        <v>0</v>
      </c>
      <c r="J8" s="3" t="str">
        <f t="shared" si="1"/>
        <v>0</v>
      </c>
      <c r="K8" s="3" t="str">
        <f t="shared" si="2"/>
        <v>ไม่ผ่าน</v>
      </c>
    </row>
    <row r="9" spans="1:11" s="1" customFormat="1" ht="17.25" customHeight="1">
      <c r="A9" s="8">
        <v>5</v>
      </c>
      <c r="B9" s="12"/>
      <c r="C9" s="13"/>
      <c r="D9" s="4">
        <v>0</v>
      </c>
      <c r="E9" s="4">
        <v>0</v>
      </c>
      <c r="F9" s="4">
        <v>0</v>
      </c>
      <c r="G9" s="4">
        <v>0</v>
      </c>
      <c r="H9" s="4">
        <v>0</v>
      </c>
      <c r="I9" s="3">
        <f t="shared" si="0"/>
        <v>0</v>
      </c>
      <c r="J9" s="3" t="str">
        <f t="shared" si="1"/>
        <v>0</v>
      </c>
      <c r="K9" s="3" t="str">
        <f t="shared" si="2"/>
        <v>ไม่ผ่าน</v>
      </c>
    </row>
    <row r="10" spans="1:11" s="1" customFormat="1" ht="17.25" customHeight="1">
      <c r="A10" s="8">
        <v>6</v>
      </c>
      <c r="B10" s="12"/>
      <c r="C10" s="13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3">
        <f t="shared" si="0"/>
        <v>0</v>
      </c>
      <c r="J10" s="3" t="str">
        <f t="shared" si="1"/>
        <v>0</v>
      </c>
      <c r="K10" s="3" t="str">
        <f t="shared" si="2"/>
        <v>ไม่ผ่าน</v>
      </c>
    </row>
    <row r="11" spans="1:11" s="1" customFormat="1" ht="17.25" customHeight="1">
      <c r="A11" s="8">
        <v>7</v>
      </c>
      <c r="B11" s="12"/>
      <c r="C11" s="1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3">
        <f t="shared" si="0"/>
        <v>0</v>
      </c>
      <c r="J11" s="3" t="str">
        <f t="shared" si="1"/>
        <v>0</v>
      </c>
      <c r="K11" s="3" t="str">
        <f t="shared" si="2"/>
        <v>ไม่ผ่าน</v>
      </c>
    </row>
    <row r="12" spans="1:11" s="1" customFormat="1" ht="17.25" customHeight="1">
      <c r="A12" s="8">
        <v>8</v>
      </c>
      <c r="B12" s="12"/>
      <c r="C12" s="1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3">
        <f t="shared" si="0"/>
        <v>0</v>
      </c>
      <c r="J12" s="3" t="str">
        <f t="shared" si="1"/>
        <v>0</v>
      </c>
      <c r="K12" s="3" t="str">
        <f t="shared" si="2"/>
        <v>ไม่ผ่าน</v>
      </c>
    </row>
    <row r="13" spans="1:11" s="1" customFormat="1" ht="17.25" customHeight="1">
      <c r="A13" s="8">
        <v>9</v>
      </c>
      <c r="B13" s="12"/>
      <c r="C13" s="13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3">
        <f t="shared" si="0"/>
        <v>0</v>
      </c>
      <c r="J13" s="3" t="str">
        <f t="shared" si="1"/>
        <v>0</v>
      </c>
      <c r="K13" s="3" t="str">
        <f t="shared" si="2"/>
        <v>ไม่ผ่าน</v>
      </c>
    </row>
    <row r="14" spans="1:11" s="1" customFormat="1" ht="17.25" customHeight="1">
      <c r="A14" s="8">
        <v>10</v>
      </c>
      <c r="B14" s="12"/>
      <c r="C14" s="13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3">
        <f t="shared" si="0"/>
        <v>0</v>
      </c>
      <c r="J14" s="3" t="str">
        <f t="shared" si="1"/>
        <v>0</v>
      </c>
      <c r="K14" s="3" t="str">
        <f aca="true" t="shared" si="3" ref="K14:K26">IF(I14&lt;=3,"ไม่ผ่าน",IF(I14&lt;=7,"ผ่าน",IF(I14&lt;=11,"ดี",IF(I14&gt;=12,"ดีเยี่ยม"))))</f>
        <v>ไม่ผ่าน</v>
      </c>
    </row>
    <row r="15" spans="1:11" s="1" customFormat="1" ht="17.25" customHeight="1">
      <c r="A15" s="8">
        <v>11</v>
      </c>
      <c r="B15" s="12"/>
      <c r="C15" s="13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3">
        <f t="shared" si="0"/>
        <v>0</v>
      </c>
      <c r="J15" s="3" t="str">
        <f t="shared" si="1"/>
        <v>0</v>
      </c>
      <c r="K15" s="3" t="str">
        <f t="shared" si="3"/>
        <v>ไม่ผ่าน</v>
      </c>
    </row>
    <row r="16" spans="1:11" s="1" customFormat="1" ht="17.25" customHeight="1">
      <c r="A16" s="8">
        <v>12</v>
      </c>
      <c r="B16" s="12"/>
      <c r="C16" s="13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3">
        <f t="shared" si="0"/>
        <v>0</v>
      </c>
      <c r="J16" s="3" t="str">
        <f t="shared" si="1"/>
        <v>0</v>
      </c>
      <c r="K16" s="3" t="str">
        <f t="shared" si="3"/>
        <v>ไม่ผ่าน</v>
      </c>
    </row>
    <row r="17" spans="1:11" s="1" customFormat="1" ht="17.25" customHeight="1">
      <c r="A17" s="8">
        <v>13</v>
      </c>
      <c r="B17" s="12"/>
      <c r="C17" s="13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3">
        <f t="shared" si="0"/>
        <v>0</v>
      </c>
      <c r="J17" s="3" t="str">
        <f t="shared" si="1"/>
        <v>0</v>
      </c>
      <c r="K17" s="3" t="str">
        <f t="shared" si="3"/>
        <v>ไม่ผ่าน</v>
      </c>
    </row>
    <row r="18" spans="1:11" s="1" customFormat="1" ht="17.25" customHeight="1">
      <c r="A18" s="8">
        <v>14</v>
      </c>
      <c r="B18" s="12"/>
      <c r="C18" s="13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3">
        <f t="shared" si="0"/>
        <v>0</v>
      </c>
      <c r="J18" s="3" t="str">
        <f t="shared" si="1"/>
        <v>0</v>
      </c>
      <c r="K18" s="3" t="str">
        <f t="shared" si="3"/>
        <v>ไม่ผ่าน</v>
      </c>
    </row>
    <row r="19" spans="1:11" s="1" customFormat="1" ht="17.25" customHeight="1">
      <c r="A19" s="8">
        <v>15</v>
      </c>
      <c r="B19" s="12"/>
      <c r="C19" s="13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3">
        <f t="shared" si="0"/>
        <v>0</v>
      </c>
      <c r="J19" s="3" t="str">
        <f t="shared" si="1"/>
        <v>0</v>
      </c>
      <c r="K19" s="3" t="str">
        <f t="shared" si="3"/>
        <v>ไม่ผ่าน</v>
      </c>
    </row>
    <row r="20" spans="1:11" s="1" customFormat="1" ht="17.25" customHeight="1">
      <c r="A20" s="8">
        <v>16</v>
      </c>
      <c r="B20" s="12"/>
      <c r="C20" s="13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3">
        <f t="shared" si="0"/>
        <v>0</v>
      </c>
      <c r="J20" s="3" t="str">
        <f t="shared" si="1"/>
        <v>0</v>
      </c>
      <c r="K20" s="3" t="str">
        <f t="shared" si="3"/>
        <v>ไม่ผ่าน</v>
      </c>
    </row>
    <row r="21" spans="1:11" s="1" customFormat="1" ht="17.25" customHeight="1">
      <c r="A21" s="8">
        <v>17</v>
      </c>
      <c r="B21" s="12"/>
      <c r="C21" s="13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3">
        <f t="shared" si="0"/>
        <v>0</v>
      </c>
      <c r="J21" s="3" t="str">
        <f t="shared" si="1"/>
        <v>0</v>
      </c>
      <c r="K21" s="3" t="str">
        <f t="shared" si="3"/>
        <v>ไม่ผ่าน</v>
      </c>
    </row>
    <row r="22" spans="1:11" s="1" customFormat="1" ht="17.25" customHeight="1">
      <c r="A22" s="8">
        <v>18</v>
      </c>
      <c r="B22" s="12"/>
      <c r="C22" s="13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3">
        <f t="shared" si="0"/>
        <v>0</v>
      </c>
      <c r="J22" s="3" t="str">
        <f t="shared" si="1"/>
        <v>0</v>
      </c>
      <c r="K22" s="3" t="str">
        <f t="shared" si="3"/>
        <v>ไม่ผ่าน</v>
      </c>
    </row>
    <row r="23" spans="1:11" s="1" customFormat="1" ht="17.25" customHeight="1">
      <c r="A23" s="8">
        <v>19</v>
      </c>
      <c r="B23" s="12"/>
      <c r="C23" s="13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3">
        <f t="shared" si="0"/>
        <v>0</v>
      </c>
      <c r="J23" s="3" t="str">
        <f t="shared" si="1"/>
        <v>0</v>
      </c>
      <c r="K23" s="3" t="str">
        <f t="shared" si="3"/>
        <v>ไม่ผ่าน</v>
      </c>
    </row>
    <row r="24" spans="1:11" s="1" customFormat="1" ht="17.25" customHeight="1">
      <c r="A24" s="7">
        <v>20</v>
      </c>
      <c r="B24" s="12"/>
      <c r="C24" s="13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3">
        <f t="shared" si="0"/>
        <v>0</v>
      </c>
      <c r="J24" s="3" t="str">
        <f t="shared" si="1"/>
        <v>0</v>
      </c>
      <c r="K24" s="3" t="str">
        <f t="shared" si="3"/>
        <v>ไม่ผ่าน</v>
      </c>
    </row>
    <row r="25" spans="1:11" s="1" customFormat="1" ht="17.25" customHeight="1">
      <c r="A25" s="7">
        <v>21</v>
      </c>
      <c r="B25" s="12"/>
      <c r="C25" s="13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3">
        <f t="shared" si="0"/>
        <v>0</v>
      </c>
      <c r="J25" s="3" t="str">
        <f t="shared" si="1"/>
        <v>0</v>
      </c>
      <c r="K25" s="3" t="str">
        <f t="shared" si="3"/>
        <v>ไม่ผ่าน</v>
      </c>
    </row>
    <row r="26" spans="1:11" s="1" customFormat="1" ht="17.25" customHeight="1">
      <c r="A26" s="7">
        <v>22</v>
      </c>
      <c r="B26" s="12"/>
      <c r="C26" s="13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3">
        <f t="shared" si="0"/>
        <v>0</v>
      </c>
      <c r="J26" s="3" t="str">
        <f t="shared" si="1"/>
        <v>0</v>
      </c>
      <c r="K26" s="3" t="str">
        <f t="shared" si="3"/>
        <v>ไม่ผ่าน</v>
      </c>
    </row>
    <row r="27" spans="1:11" s="1" customFormat="1" ht="17.25" customHeight="1">
      <c r="A27" s="7">
        <v>23</v>
      </c>
      <c r="B27" s="12"/>
      <c r="C27" s="13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3">
        <f aca="true" t="shared" si="4" ref="I27:I40">SUM(D27,E27,F27,G27,H27)</f>
        <v>0</v>
      </c>
      <c r="J27" s="3" t="str">
        <f>IF(I27&lt;=3,"0",IF(I27&lt;=7,"1",IF(I27&lt;=11,"2",IF(I27&gt;=12,"3"))))</f>
        <v>0</v>
      </c>
      <c r="K27" s="3" t="str">
        <f>IF(I27&lt;=3,"ไม่ผ่าน",IF(I27&lt;=7,"ผ่าน",IF(I27&lt;=11,"ดี",IF(I27&gt;=12,"ดีเยี่ยม"))))</f>
        <v>ไม่ผ่าน</v>
      </c>
    </row>
    <row r="28" spans="1:11" s="1" customFormat="1" ht="17.25" customHeight="1">
      <c r="A28" s="7">
        <v>24</v>
      </c>
      <c r="B28" s="12"/>
      <c r="C28" s="13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3">
        <f t="shared" si="4"/>
        <v>0</v>
      </c>
      <c r="J28" s="3" t="str">
        <f t="shared" si="1"/>
        <v>0</v>
      </c>
      <c r="K28" s="3" t="str">
        <f aca="true" t="shared" si="5" ref="K28:K36">IF(I28&lt;=3,"ไม่ผ่าน",IF(I28&lt;=7,"ผ่าน",IF(I28&lt;=11,"ดี",IF(I28&gt;=12,"ดีเยี่ยม"))))</f>
        <v>ไม่ผ่าน</v>
      </c>
    </row>
    <row r="29" spans="1:11" s="1" customFormat="1" ht="17.25" customHeight="1">
      <c r="A29" s="7">
        <v>25</v>
      </c>
      <c r="B29" s="12"/>
      <c r="C29" s="13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3">
        <f t="shared" si="4"/>
        <v>0</v>
      </c>
      <c r="J29" s="3" t="str">
        <f t="shared" si="1"/>
        <v>0</v>
      </c>
      <c r="K29" s="3" t="str">
        <f t="shared" si="5"/>
        <v>ไม่ผ่าน</v>
      </c>
    </row>
    <row r="30" spans="1:11" s="1" customFormat="1" ht="17.25" customHeight="1">
      <c r="A30" s="7">
        <v>26</v>
      </c>
      <c r="B30" s="12"/>
      <c r="C30" s="13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3">
        <f t="shared" si="4"/>
        <v>0</v>
      </c>
      <c r="J30" s="3" t="str">
        <f t="shared" si="1"/>
        <v>0</v>
      </c>
      <c r="K30" s="3" t="str">
        <f t="shared" si="5"/>
        <v>ไม่ผ่าน</v>
      </c>
    </row>
    <row r="31" spans="1:11" s="1" customFormat="1" ht="17.25" customHeight="1">
      <c r="A31" s="7">
        <v>27</v>
      </c>
      <c r="B31" s="12"/>
      <c r="C31" s="13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3">
        <f t="shared" si="4"/>
        <v>0</v>
      </c>
      <c r="J31" s="3" t="str">
        <f t="shared" si="1"/>
        <v>0</v>
      </c>
      <c r="K31" s="3" t="str">
        <f t="shared" si="5"/>
        <v>ไม่ผ่าน</v>
      </c>
    </row>
    <row r="32" spans="1:11" s="1" customFormat="1" ht="17.25" customHeight="1">
      <c r="A32" s="7">
        <v>28</v>
      </c>
      <c r="B32" s="12"/>
      <c r="C32" s="13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3">
        <f t="shared" si="4"/>
        <v>0</v>
      </c>
      <c r="J32" s="3" t="str">
        <f t="shared" si="1"/>
        <v>0</v>
      </c>
      <c r="K32" s="3" t="str">
        <f t="shared" si="5"/>
        <v>ไม่ผ่าน</v>
      </c>
    </row>
    <row r="33" spans="1:11" s="1" customFormat="1" ht="17.25" customHeight="1">
      <c r="A33" s="7">
        <v>29</v>
      </c>
      <c r="B33" s="12"/>
      <c r="C33" s="13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3">
        <f t="shared" si="4"/>
        <v>0</v>
      </c>
      <c r="J33" s="3" t="str">
        <f t="shared" si="1"/>
        <v>0</v>
      </c>
      <c r="K33" s="3" t="str">
        <f t="shared" si="5"/>
        <v>ไม่ผ่าน</v>
      </c>
    </row>
    <row r="34" spans="1:11" s="1" customFormat="1" ht="17.25" customHeight="1">
      <c r="A34" s="7">
        <v>30</v>
      </c>
      <c r="B34" s="12"/>
      <c r="C34" s="13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3">
        <f t="shared" si="4"/>
        <v>0</v>
      </c>
      <c r="J34" s="3" t="str">
        <f t="shared" si="1"/>
        <v>0</v>
      </c>
      <c r="K34" s="3" t="str">
        <f t="shared" si="5"/>
        <v>ไม่ผ่าน</v>
      </c>
    </row>
    <row r="35" spans="1:11" s="1" customFormat="1" ht="17.25" customHeight="1">
      <c r="A35" s="7">
        <v>31</v>
      </c>
      <c r="B35" s="12"/>
      <c r="C35" s="13"/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3">
        <f t="shared" si="4"/>
        <v>0</v>
      </c>
      <c r="J35" s="3" t="str">
        <f t="shared" si="1"/>
        <v>0</v>
      </c>
      <c r="K35" s="3" t="str">
        <f t="shared" si="5"/>
        <v>ไม่ผ่าน</v>
      </c>
    </row>
    <row r="36" spans="1:11" s="1" customFormat="1" ht="17.25" customHeight="1">
      <c r="A36" s="7">
        <v>32</v>
      </c>
      <c r="B36" s="12"/>
      <c r="C36" s="13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3">
        <f t="shared" si="4"/>
        <v>0</v>
      </c>
      <c r="J36" s="3" t="str">
        <f t="shared" si="1"/>
        <v>0</v>
      </c>
      <c r="K36" s="3" t="str">
        <f t="shared" si="5"/>
        <v>ไม่ผ่าน</v>
      </c>
    </row>
    <row r="37" spans="1:11" s="1" customFormat="1" ht="17.25" customHeight="1">
      <c r="A37" s="7">
        <v>33</v>
      </c>
      <c r="B37" s="12"/>
      <c r="C37" s="13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3">
        <f t="shared" si="4"/>
        <v>0</v>
      </c>
      <c r="J37" s="3" t="str">
        <f>IF(I37&lt;=3,"0",IF(I37&lt;=7,"1",IF(I37&lt;=11,"2",IF(I37&gt;=12,"3"))))</f>
        <v>0</v>
      </c>
      <c r="K37" s="3" t="str">
        <f>IF(I37&lt;=3,"ไม่ผ่าน",IF(I37&lt;=7,"ผ่าน",IF(I37&lt;=11,"ดี",IF(I37&gt;=12,"ดีเยี่ยม"))))</f>
        <v>ไม่ผ่าน</v>
      </c>
    </row>
    <row r="38" spans="1:11" s="1" customFormat="1" ht="17.25" customHeight="1">
      <c r="A38" s="7">
        <v>34</v>
      </c>
      <c r="B38" s="12"/>
      <c r="C38" s="13"/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3">
        <f t="shared" si="4"/>
        <v>0</v>
      </c>
      <c r="J38" s="3" t="str">
        <f t="shared" si="1"/>
        <v>0</v>
      </c>
      <c r="K38" s="3" t="str">
        <f>IF(I38&lt;=3,"ไม่ผ่าน",IF(I38&lt;=7,"ผ่าน",IF(I38&lt;=11,"ดี",IF(I38&gt;=12,"ดีเยี่ยม"))))</f>
        <v>ไม่ผ่าน</v>
      </c>
    </row>
    <row r="39" spans="1:11" s="1" customFormat="1" ht="17.25" customHeight="1">
      <c r="A39" s="7">
        <v>35</v>
      </c>
      <c r="B39" s="12"/>
      <c r="C39" s="13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3">
        <f t="shared" si="4"/>
        <v>0</v>
      </c>
      <c r="J39" s="3" t="str">
        <f t="shared" si="1"/>
        <v>0</v>
      </c>
      <c r="K39" s="3" t="str">
        <f>IF(I39&lt;=3,"ไม่ผ่าน",IF(I39&lt;=7,"ผ่าน",IF(I39&lt;=11,"ดี",IF(I39&gt;=12,"ดีเยี่ยม"))))</f>
        <v>ไม่ผ่าน</v>
      </c>
    </row>
    <row r="40" spans="1:11" s="1" customFormat="1" ht="17.25" customHeight="1">
      <c r="A40" s="7">
        <v>36</v>
      </c>
      <c r="B40" s="12"/>
      <c r="C40" s="13"/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3">
        <f t="shared" si="4"/>
        <v>0</v>
      </c>
      <c r="J40" s="3" t="str">
        <f t="shared" si="1"/>
        <v>0</v>
      </c>
      <c r="K40" s="3" t="str">
        <f>IF(I40&lt;=3,"ไม่ผ่าน",IF(I40&lt;=7,"ผ่าน",IF(I40&lt;=11,"ดี",IF(I40&gt;=12,"ดีเยี่ยม"))))</f>
        <v>ไม่ผ่าน</v>
      </c>
    </row>
    <row r="41" spans="1:11" s="1" customFormat="1" ht="17.25" customHeight="1">
      <c r="A41" s="9"/>
      <c r="B41" s="9"/>
      <c r="C41" s="10"/>
      <c r="D41" s="11"/>
      <c r="E41" s="11"/>
      <c r="F41" s="11"/>
      <c r="G41" s="11"/>
      <c r="H41" s="11"/>
      <c r="I41" s="10"/>
      <c r="J41" s="10"/>
      <c r="K41" s="10"/>
    </row>
    <row r="42" spans="3:8" s="1" customFormat="1" ht="21">
      <c r="C42" s="1" t="s">
        <v>2</v>
      </c>
      <c r="D42" s="5"/>
      <c r="E42" s="5"/>
      <c r="F42" s="5"/>
      <c r="G42" s="5"/>
      <c r="H42" s="5"/>
    </row>
    <row r="43" spans="3:11" s="1" customFormat="1" ht="21">
      <c r="C43" s="1" t="s">
        <v>13</v>
      </c>
      <c r="D43" s="5"/>
      <c r="E43" s="3"/>
      <c r="F43" s="5"/>
      <c r="G43" s="5"/>
      <c r="H43" s="5"/>
      <c r="I43" s="5" t="s">
        <v>18</v>
      </c>
      <c r="K43" s="3"/>
    </row>
    <row r="44" spans="3:11" s="1" customFormat="1" ht="21">
      <c r="C44" s="1" t="s">
        <v>14</v>
      </c>
      <c r="D44" s="5"/>
      <c r="E44" s="3"/>
      <c r="F44" s="5"/>
      <c r="G44" s="5"/>
      <c r="H44" s="5"/>
      <c r="I44" s="5" t="s">
        <v>19</v>
      </c>
      <c r="K44" s="3"/>
    </row>
    <row r="45" spans="3:8" s="1" customFormat="1" ht="21">
      <c r="C45" s="1" t="s">
        <v>15</v>
      </c>
      <c r="D45" s="5"/>
      <c r="E45" s="5"/>
      <c r="F45" s="5"/>
      <c r="G45" s="1" t="s">
        <v>20</v>
      </c>
      <c r="H45" s="5"/>
    </row>
    <row r="46" spans="3:8" s="1" customFormat="1" ht="21">
      <c r="C46" s="1" t="s">
        <v>16</v>
      </c>
      <c r="D46" s="5"/>
      <c r="E46" s="5"/>
      <c r="F46" s="5"/>
      <c r="G46" s="1" t="s">
        <v>23</v>
      </c>
      <c r="H46" s="5"/>
    </row>
    <row r="47" spans="3:8" s="1" customFormat="1" ht="21">
      <c r="C47" s="1" t="s">
        <v>17</v>
      </c>
      <c r="D47" s="5"/>
      <c r="E47" s="5"/>
      <c r="F47" s="5"/>
      <c r="G47" s="1" t="s">
        <v>21</v>
      </c>
      <c r="H47" s="5"/>
    </row>
  </sheetData>
  <sheetProtection/>
  <mergeCells count="9">
    <mergeCell ref="C1:K1"/>
    <mergeCell ref="A2:K2"/>
    <mergeCell ref="A3:A4"/>
    <mergeCell ref="B3:B4"/>
    <mergeCell ref="C3:C4"/>
    <mergeCell ref="D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I30" sqref="I30"/>
    </sheetView>
  </sheetViews>
  <sheetFormatPr defaultColWidth="9.140625" defaultRowHeight="15"/>
  <cols>
    <col min="1" max="1" width="3.421875" style="0" customWidth="1"/>
    <col min="2" max="2" width="7.421875" style="0" customWidth="1"/>
    <col min="3" max="3" width="7.00390625" style="0" customWidth="1"/>
    <col min="4" max="4" width="8.140625" style="0" customWidth="1"/>
    <col min="5" max="5" width="9.7109375" style="0" customWidth="1"/>
    <col min="6" max="10" width="3.7109375" style="0" customWidth="1"/>
    <col min="11" max="11" width="6.7109375" style="0" customWidth="1"/>
    <col min="12" max="12" width="6.421875" style="0" customWidth="1"/>
    <col min="13" max="13" width="8.8515625" style="0" customWidth="1"/>
  </cols>
  <sheetData>
    <row r="1" spans="1:13" s="1" customFormat="1" ht="21">
      <c r="A1" s="2"/>
      <c r="B1" s="2"/>
      <c r="C1" s="2"/>
      <c r="D1" s="2"/>
      <c r="E1" s="122" t="s">
        <v>2</v>
      </c>
      <c r="F1" s="122"/>
      <c r="G1" s="122"/>
      <c r="H1" s="122"/>
      <c r="I1" s="122"/>
      <c r="J1" s="122"/>
      <c r="K1" s="122"/>
      <c r="L1" s="122"/>
      <c r="M1" s="122"/>
    </row>
    <row r="2" spans="1:13" s="1" customFormat="1" ht="29.25" customHeight="1">
      <c r="A2" s="222" t="s">
        <v>24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21" customHeight="1">
      <c r="A3" s="220" t="s">
        <v>3</v>
      </c>
      <c r="B3" s="226" t="s">
        <v>4</v>
      </c>
      <c r="C3" s="211" t="s">
        <v>5</v>
      </c>
      <c r="D3" s="212"/>
      <c r="E3" s="213"/>
      <c r="F3" s="221" t="s">
        <v>1</v>
      </c>
      <c r="G3" s="221"/>
      <c r="H3" s="221"/>
      <c r="I3" s="221"/>
      <c r="J3" s="221"/>
      <c r="K3" s="217" t="s">
        <v>0</v>
      </c>
      <c r="L3" s="223" t="s">
        <v>11</v>
      </c>
      <c r="M3" s="223" t="s">
        <v>12</v>
      </c>
    </row>
    <row r="4" spans="1:13" s="1" customFormat="1" ht="58.5" customHeight="1">
      <c r="A4" s="220"/>
      <c r="B4" s="227"/>
      <c r="C4" s="214"/>
      <c r="D4" s="215"/>
      <c r="E4" s="21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218"/>
      <c r="L4" s="224"/>
      <c r="M4" s="225"/>
    </row>
    <row r="5" spans="1:13" s="1" customFormat="1" ht="17.25" customHeight="1">
      <c r="A5" s="176">
        <v>1</v>
      </c>
      <c r="B5" s="190">
        <v>13533</v>
      </c>
      <c r="C5" s="177" t="s">
        <v>33</v>
      </c>
      <c r="D5" s="177" t="s">
        <v>76</v>
      </c>
      <c r="E5" s="178" t="s">
        <v>77</v>
      </c>
      <c r="F5" s="172"/>
      <c r="G5" s="172"/>
      <c r="H5" s="172"/>
      <c r="I5" s="172"/>
      <c r="J5" s="172"/>
      <c r="K5" s="3">
        <f aca="true" t="shared" si="0" ref="K5:K25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>
      <c r="A6" s="176">
        <v>2</v>
      </c>
      <c r="B6" s="190">
        <v>13555</v>
      </c>
      <c r="C6" s="179" t="s">
        <v>33</v>
      </c>
      <c r="D6" s="179" t="s">
        <v>78</v>
      </c>
      <c r="E6" s="180" t="s">
        <v>79</v>
      </c>
      <c r="F6" s="172"/>
      <c r="G6" s="172"/>
      <c r="H6" s="172"/>
      <c r="I6" s="172"/>
      <c r="J6" s="172"/>
      <c r="K6" s="3">
        <f t="shared" si="0"/>
        <v>0</v>
      </c>
      <c r="L6" s="3" t="str">
        <f aca="true" t="shared" si="1" ref="L6:L33">IF(K6&lt;=3,"0",IF(K6&lt;=7,"1",IF(K6&lt;=11,"2",IF(K6&gt;=12,"3"))))</f>
        <v>0</v>
      </c>
      <c r="M6" s="3" t="str">
        <f aca="true" t="shared" si="2" ref="M6:M12">IF(K6&lt;=3,"ไม่ผ่าน",IF(K6&lt;=7,"ผ่าน",IF(K6&lt;=11,"ดี",IF(K6&gt;=12,"ดีเยี่ยม"))))</f>
        <v>ไม่ผ่าน</v>
      </c>
    </row>
    <row r="7" spans="1:13" s="1" customFormat="1" ht="17.25" customHeight="1">
      <c r="A7" s="176">
        <v>3</v>
      </c>
      <c r="B7" s="190">
        <v>14185</v>
      </c>
      <c r="C7" s="177" t="s">
        <v>33</v>
      </c>
      <c r="D7" s="177" t="s">
        <v>80</v>
      </c>
      <c r="E7" s="178" t="s">
        <v>81</v>
      </c>
      <c r="F7" s="172"/>
      <c r="G7" s="172"/>
      <c r="H7" s="172"/>
      <c r="I7" s="172"/>
      <c r="J7" s="172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>
      <c r="A8" s="176">
        <v>4</v>
      </c>
      <c r="B8" s="191" t="s">
        <v>82</v>
      </c>
      <c r="C8" s="177" t="s">
        <v>33</v>
      </c>
      <c r="D8" s="177" t="s">
        <v>83</v>
      </c>
      <c r="E8" s="178" t="s">
        <v>84</v>
      </c>
      <c r="F8" s="172"/>
      <c r="G8" s="172"/>
      <c r="H8" s="172"/>
      <c r="I8" s="172"/>
      <c r="J8" s="172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>
      <c r="A9" s="176">
        <v>5</v>
      </c>
      <c r="B9" s="191" t="s">
        <v>85</v>
      </c>
      <c r="C9" s="177" t="s">
        <v>33</v>
      </c>
      <c r="D9" s="177" t="s">
        <v>86</v>
      </c>
      <c r="E9" s="178" t="s">
        <v>87</v>
      </c>
      <c r="F9" s="172"/>
      <c r="G9" s="172"/>
      <c r="H9" s="172"/>
      <c r="I9" s="172"/>
      <c r="J9" s="172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>
      <c r="A10" s="176">
        <v>6</v>
      </c>
      <c r="B10" s="191" t="s">
        <v>88</v>
      </c>
      <c r="C10" s="177" t="s">
        <v>33</v>
      </c>
      <c r="D10" s="177" t="s">
        <v>89</v>
      </c>
      <c r="E10" s="178" t="s">
        <v>90</v>
      </c>
      <c r="F10" s="172"/>
      <c r="G10" s="172"/>
      <c r="H10" s="172"/>
      <c r="I10" s="172"/>
      <c r="J10" s="172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>
      <c r="A11" s="176">
        <v>7</v>
      </c>
      <c r="B11" s="191" t="s">
        <v>91</v>
      </c>
      <c r="C11" s="181" t="s">
        <v>33</v>
      </c>
      <c r="D11" s="181" t="s">
        <v>92</v>
      </c>
      <c r="E11" s="182" t="s">
        <v>93</v>
      </c>
      <c r="F11" s="172"/>
      <c r="G11" s="172"/>
      <c r="H11" s="172"/>
      <c r="I11" s="172"/>
      <c r="J11" s="172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>
      <c r="A12" s="176">
        <v>8</v>
      </c>
      <c r="B12" s="191" t="s">
        <v>94</v>
      </c>
      <c r="C12" s="181" t="s">
        <v>33</v>
      </c>
      <c r="D12" s="181" t="s">
        <v>95</v>
      </c>
      <c r="E12" s="182" t="s">
        <v>96</v>
      </c>
      <c r="F12" s="172"/>
      <c r="G12" s="172"/>
      <c r="H12" s="172"/>
      <c r="I12" s="172"/>
      <c r="J12" s="172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" customHeight="1">
      <c r="A13" s="176">
        <v>9</v>
      </c>
      <c r="B13" s="191" t="s">
        <v>97</v>
      </c>
      <c r="C13" s="181" t="s">
        <v>33</v>
      </c>
      <c r="D13" s="181" t="s">
        <v>98</v>
      </c>
      <c r="E13" s="182" t="s">
        <v>99</v>
      </c>
      <c r="F13" s="172"/>
      <c r="G13" s="172"/>
      <c r="H13" s="172"/>
      <c r="I13" s="172"/>
      <c r="J13" s="172"/>
      <c r="K13" s="3">
        <f t="shared" si="0"/>
        <v>0</v>
      </c>
      <c r="L13" s="3" t="str">
        <f t="shared" si="1"/>
        <v>0</v>
      </c>
      <c r="M13" s="3" t="str">
        <f aca="true" t="shared" si="3" ref="M13:M25">IF(K13&lt;=3,"ไม่ผ่าน",IF(K13&lt;=7,"ผ่าน",IF(K13&lt;=11,"ดี",IF(K13&gt;=12,"ดีเยี่ยม"))))</f>
        <v>ไม่ผ่าน</v>
      </c>
    </row>
    <row r="14" spans="1:13" s="21" customFormat="1" ht="15" customHeight="1">
      <c r="A14" s="176">
        <v>10</v>
      </c>
      <c r="B14" s="191" t="s">
        <v>100</v>
      </c>
      <c r="C14" s="181" t="s">
        <v>33</v>
      </c>
      <c r="D14" s="181" t="s">
        <v>101</v>
      </c>
      <c r="E14" s="182" t="s">
        <v>102</v>
      </c>
      <c r="F14" s="172"/>
      <c r="G14" s="172"/>
      <c r="H14" s="172"/>
      <c r="I14" s="172"/>
      <c r="J14" s="172"/>
      <c r="K14" s="3">
        <f>SUM(F14,G14,H14,I14,J14)</f>
        <v>0</v>
      </c>
      <c r="L14" s="3" t="str">
        <f t="shared" si="1"/>
        <v>0</v>
      </c>
      <c r="M14" s="3" t="str">
        <f t="shared" si="3"/>
        <v>ไม่ผ่าน</v>
      </c>
    </row>
    <row r="15" spans="1:13" s="1" customFormat="1" ht="15" customHeight="1">
      <c r="A15" s="176">
        <v>11</v>
      </c>
      <c r="B15" s="190">
        <v>13351</v>
      </c>
      <c r="C15" s="177" t="s">
        <v>39</v>
      </c>
      <c r="D15" s="177" t="s">
        <v>103</v>
      </c>
      <c r="E15" s="178" t="s">
        <v>104</v>
      </c>
      <c r="F15" s="172"/>
      <c r="G15" s="172"/>
      <c r="H15" s="172"/>
      <c r="I15" s="172"/>
      <c r="J15" s="172"/>
      <c r="K15" s="3">
        <f t="shared" si="0"/>
        <v>0</v>
      </c>
      <c r="L15" s="3" t="str">
        <f t="shared" si="1"/>
        <v>0</v>
      </c>
      <c r="M15" s="3" t="str">
        <f t="shared" si="3"/>
        <v>ไม่ผ่าน</v>
      </c>
    </row>
    <row r="16" spans="1:13" s="1" customFormat="1" ht="15" customHeight="1">
      <c r="A16" s="176">
        <v>12</v>
      </c>
      <c r="B16" s="190">
        <v>13387</v>
      </c>
      <c r="C16" s="177" t="s">
        <v>39</v>
      </c>
      <c r="D16" s="177" t="s">
        <v>105</v>
      </c>
      <c r="E16" s="178" t="s">
        <v>106</v>
      </c>
      <c r="F16" s="172"/>
      <c r="G16" s="172"/>
      <c r="H16" s="172"/>
      <c r="I16" s="172"/>
      <c r="J16" s="172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7.25" customHeight="1">
      <c r="A17" s="176">
        <v>13</v>
      </c>
      <c r="B17" s="190">
        <v>13389</v>
      </c>
      <c r="C17" s="177" t="s">
        <v>39</v>
      </c>
      <c r="D17" s="177" t="s">
        <v>107</v>
      </c>
      <c r="E17" s="178" t="s">
        <v>108</v>
      </c>
      <c r="F17" s="172"/>
      <c r="G17" s="172"/>
      <c r="H17" s="172"/>
      <c r="I17" s="172"/>
      <c r="J17" s="172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4.25" customHeight="1">
      <c r="A18" s="176">
        <v>14</v>
      </c>
      <c r="B18" s="190">
        <v>13391</v>
      </c>
      <c r="C18" s="177" t="s">
        <v>39</v>
      </c>
      <c r="D18" s="177" t="s">
        <v>109</v>
      </c>
      <c r="E18" s="178" t="s">
        <v>110</v>
      </c>
      <c r="F18" s="172"/>
      <c r="G18" s="172"/>
      <c r="H18" s="172"/>
      <c r="I18" s="172"/>
      <c r="J18" s="172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4.25" customHeight="1">
      <c r="A19" s="176">
        <v>15</v>
      </c>
      <c r="B19" s="190">
        <v>13429</v>
      </c>
      <c r="C19" s="177" t="s">
        <v>39</v>
      </c>
      <c r="D19" s="177" t="s">
        <v>111</v>
      </c>
      <c r="E19" s="178" t="s">
        <v>112</v>
      </c>
      <c r="F19" s="172"/>
      <c r="G19" s="172"/>
      <c r="H19" s="172"/>
      <c r="I19" s="172"/>
      <c r="J19" s="172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4.25" customHeight="1">
      <c r="A20" s="176">
        <v>16</v>
      </c>
      <c r="B20" s="192">
        <v>13455</v>
      </c>
      <c r="C20" s="177" t="s">
        <v>39</v>
      </c>
      <c r="D20" s="177" t="s">
        <v>113</v>
      </c>
      <c r="E20" s="178" t="s">
        <v>114</v>
      </c>
      <c r="F20" s="172"/>
      <c r="G20" s="172"/>
      <c r="H20" s="172"/>
      <c r="I20" s="172"/>
      <c r="J20" s="172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4.25" customHeight="1">
      <c r="A21" s="176">
        <v>17</v>
      </c>
      <c r="B21" s="193">
        <v>13492</v>
      </c>
      <c r="C21" s="183" t="s">
        <v>39</v>
      </c>
      <c r="D21" s="183" t="s">
        <v>115</v>
      </c>
      <c r="E21" s="184" t="s">
        <v>116</v>
      </c>
      <c r="F21" s="172"/>
      <c r="G21" s="172"/>
      <c r="H21" s="172"/>
      <c r="I21" s="172"/>
      <c r="J21" s="172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4.25" customHeight="1">
      <c r="A22" s="176">
        <v>18</v>
      </c>
      <c r="B22" s="190">
        <v>13495</v>
      </c>
      <c r="C22" s="185" t="s">
        <v>39</v>
      </c>
      <c r="D22" s="177" t="s">
        <v>117</v>
      </c>
      <c r="E22" s="178" t="s">
        <v>118</v>
      </c>
      <c r="F22" s="172"/>
      <c r="G22" s="172"/>
      <c r="H22" s="172"/>
      <c r="I22" s="172"/>
      <c r="J22" s="172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4.25" customHeight="1">
      <c r="A23" s="176">
        <v>19</v>
      </c>
      <c r="B23" s="190">
        <v>13502</v>
      </c>
      <c r="C23" s="185" t="s">
        <v>39</v>
      </c>
      <c r="D23" s="177" t="s">
        <v>119</v>
      </c>
      <c r="E23" s="178" t="s">
        <v>120</v>
      </c>
      <c r="F23" s="172"/>
      <c r="G23" s="172"/>
      <c r="H23" s="172"/>
      <c r="I23" s="172"/>
      <c r="J23" s="172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4.25" customHeight="1">
      <c r="A24" s="176">
        <v>20</v>
      </c>
      <c r="B24" s="190">
        <v>13505</v>
      </c>
      <c r="C24" s="185" t="s">
        <v>39</v>
      </c>
      <c r="D24" s="177" t="s">
        <v>121</v>
      </c>
      <c r="E24" s="178" t="s">
        <v>122</v>
      </c>
      <c r="F24" s="172"/>
      <c r="G24" s="172"/>
      <c r="H24" s="172"/>
      <c r="I24" s="172"/>
      <c r="J24" s="172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4.25" customHeight="1">
      <c r="A25" s="176">
        <v>21</v>
      </c>
      <c r="B25" s="192">
        <v>13548</v>
      </c>
      <c r="C25" s="185" t="s">
        <v>39</v>
      </c>
      <c r="D25" s="177" t="s">
        <v>123</v>
      </c>
      <c r="E25" s="178" t="s">
        <v>124</v>
      </c>
      <c r="F25" s="172"/>
      <c r="G25" s="172"/>
      <c r="H25" s="172"/>
      <c r="I25" s="172"/>
      <c r="J25" s="172"/>
      <c r="K25" s="3">
        <f t="shared" si="0"/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4.25" customHeight="1">
      <c r="A26" s="176">
        <v>22</v>
      </c>
      <c r="B26" s="192">
        <v>13582</v>
      </c>
      <c r="C26" s="185" t="s">
        <v>39</v>
      </c>
      <c r="D26" s="177" t="s">
        <v>125</v>
      </c>
      <c r="E26" s="178" t="s">
        <v>126</v>
      </c>
      <c r="F26" s="172"/>
      <c r="G26" s="172"/>
      <c r="H26" s="172"/>
      <c r="I26" s="172"/>
      <c r="J26" s="172"/>
      <c r="K26" s="3">
        <f>SUM(F26,G26,H26,I26,J26)</f>
        <v>0</v>
      </c>
      <c r="L26" s="3" t="str">
        <f>IF(K26&lt;=3,"0",IF(K26&lt;=7,"1",IF(K26&lt;=11,"2",IF(K26&gt;=12,"3"))))</f>
        <v>0</v>
      </c>
      <c r="M26" s="3" t="str">
        <f>IF(K26&lt;=3,"ไม่ผ่าน",IF(K26&lt;=7,"ผ่าน",IF(K26&lt;=11,"ดี",IF(K26&gt;=12,"ดีเยี่ยม"))))</f>
        <v>ไม่ผ่าน</v>
      </c>
    </row>
    <row r="27" spans="1:13" s="21" customFormat="1" ht="14.25" customHeight="1">
      <c r="A27" s="176">
        <v>23</v>
      </c>
      <c r="B27" s="190">
        <v>13585</v>
      </c>
      <c r="C27" s="185" t="s">
        <v>39</v>
      </c>
      <c r="D27" s="177" t="s">
        <v>127</v>
      </c>
      <c r="E27" s="178" t="s">
        <v>128</v>
      </c>
      <c r="F27" s="172"/>
      <c r="G27" s="172"/>
      <c r="H27" s="172"/>
      <c r="I27" s="172"/>
      <c r="J27" s="172"/>
      <c r="K27" s="3">
        <f>SUM(F27,G27,H27,I27,J27)</f>
        <v>0</v>
      </c>
      <c r="L27" s="3" t="str">
        <f t="shared" si="1"/>
        <v>0</v>
      </c>
      <c r="M27" s="3" t="str">
        <f aca="true" t="shared" si="4" ref="M27:M33">IF(K27&lt;=3,"ไม่ผ่าน",IF(K27&lt;=7,"ผ่าน",IF(K27&lt;=11,"ดี",IF(K27&gt;=12,"ดีเยี่ยม"))))</f>
        <v>ไม่ผ่าน</v>
      </c>
    </row>
    <row r="28" spans="1:13" s="1" customFormat="1" ht="14.25" customHeight="1">
      <c r="A28" s="176">
        <v>24</v>
      </c>
      <c r="B28" s="191" t="s">
        <v>129</v>
      </c>
      <c r="C28" s="185" t="s">
        <v>39</v>
      </c>
      <c r="D28" s="177" t="s">
        <v>130</v>
      </c>
      <c r="E28" s="178" t="s">
        <v>131</v>
      </c>
      <c r="F28" s="172"/>
      <c r="G28" s="172"/>
      <c r="H28" s="172"/>
      <c r="I28" s="172"/>
      <c r="J28" s="172"/>
      <c r="K28" s="3">
        <f aca="true" t="shared" si="5" ref="K28:K33">SUM(F28,G28,H28,I28,J28)</f>
        <v>0</v>
      </c>
      <c r="L28" s="3" t="str">
        <f t="shared" si="1"/>
        <v>0</v>
      </c>
      <c r="M28" s="3" t="str">
        <f t="shared" si="4"/>
        <v>ไม่ผ่าน</v>
      </c>
    </row>
    <row r="29" spans="1:13" s="1" customFormat="1" ht="14.25" customHeight="1">
      <c r="A29" s="176">
        <v>25</v>
      </c>
      <c r="B29" s="191" t="s">
        <v>132</v>
      </c>
      <c r="C29" s="185" t="s">
        <v>39</v>
      </c>
      <c r="D29" s="177" t="s">
        <v>133</v>
      </c>
      <c r="E29" s="178" t="s">
        <v>134</v>
      </c>
      <c r="F29" s="172"/>
      <c r="G29" s="172"/>
      <c r="H29" s="172"/>
      <c r="I29" s="172"/>
      <c r="J29" s="172"/>
      <c r="K29" s="3">
        <f t="shared" si="5"/>
        <v>0</v>
      </c>
      <c r="L29" s="3" t="str">
        <f t="shared" si="1"/>
        <v>0</v>
      </c>
      <c r="M29" s="3" t="str">
        <f t="shared" si="4"/>
        <v>ไม่ผ่าน</v>
      </c>
    </row>
    <row r="30" spans="1:13" s="1" customFormat="1" ht="14.25" customHeight="1">
      <c r="A30" s="176">
        <v>26</v>
      </c>
      <c r="B30" s="191" t="s">
        <v>135</v>
      </c>
      <c r="C30" s="185" t="s">
        <v>39</v>
      </c>
      <c r="D30" s="177" t="s">
        <v>136</v>
      </c>
      <c r="E30" s="178" t="s">
        <v>137</v>
      </c>
      <c r="F30" s="172"/>
      <c r="G30" s="172"/>
      <c r="H30" s="172"/>
      <c r="I30" s="172"/>
      <c r="J30" s="172"/>
      <c r="K30" s="3">
        <f t="shared" si="5"/>
        <v>0</v>
      </c>
      <c r="L30" s="3" t="str">
        <f t="shared" si="1"/>
        <v>0</v>
      </c>
      <c r="M30" s="3" t="str">
        <f t="shared" si="4"/>
        <v>ไม่ผ่าน</v>
      </c>
    </row>
    <row r="31" spans="1:13" s="1" customFormat="1" ht="14.25" customHeight="1">
      <c r="A31" s="176">
        <v>27</v>
      </c>
      <c r="B31" s="191" t="s">
        <v>138</v>
      </c>
      <c r="C31" s="185" t="s">
        <v>39</v>
      </c>
      <c r="D31" s="179" t="s">
        <v>139</v>
      </c>
      <c r="E31" s="178" t="s">
        <v>140</v>
      </c>
      <c r="F31" s="172"/>
      <c r="G31" s="172"/>
      <c r="H31" s="172"/>
      <c r="I31" s="172"/>
      <c r="J31" s="172"/>
      <c r="K31" s="3">
        <f t="shared" si="5"/>
        <v>0</v>
      </c>
      <c r="L31" s="3" t="str">
        <f t="shared" si="1"/>
        <v>0</v>
      </c>
      <c r="M31" s="3" t="str">
        <f t="shared" si="4"/>
        <v>ไม่ผ่าน</v>
      </c>
    </row>
    <row r="32" spans="1:13" s="1" customFormat="1" ht="14.25" customHeight="1">
      <c r="A32" s="176">
        <v>28</v>
      </c>
      <c r="B32" s="191" t="s">
        <v>141</v>
      </c>
      <c r="C32" s="186" t="s">
        <v>39</v>
      </c>
      <c r="D32" s="187" t="s">
        <v>117</v>
      </c>
      <c r="E32" s="188" t="s">
        <v>142</v>
      </c>
      <c r="F32" s="172"/>
      <c r="G32" s="172"/>
      <c r="H32" s="172"/>
      <c r="I32" s="172"/>
      <c r="J32" s="172"/>
      <c r="K32" s="3">
        <f t="shared" si="5"/>
        <v>0</v>
      </c>
      <c r="L32" s="3" t="str">
        <f t="shared" si="1"/>
        <v>0</v>
      </c>
      <c r="M32" s="3" t="str">
        <f t="shared" si="4"/>
        <v>ไม่ผ่าน</v>
      </c>
    </row>
    <row r="33" spans="1:13" s="1" customFormat="1" ht="14.25" customHeight="1">
      <c r="A33" s="176">
        <v>29</v>
      </c>
      <c r="B33" s="191" t="s">
        <v>143</v>
      </c>
      <c r="C33" s="189" t="s">
        <v>39</v>
      </c>
      <c r="D33" s="181" t="s">
        <v>144</v>
      </c>
      <c r="E33" s="182" t="s">
        <v>145</v>
      </c>
      <c r="F33" s="172"/>
      <c r="G33" s="172"/>
      <c r="H33" s="172"/>
      <c r="I33" s="172"/>
      <c r="J33" s="172"/>
      <c r="K33" s="3">
        <f t="shared" si="5"/>
        <v>0</v>
      </c>
      <c r="L33" s="3" t="str">
        <f t="shared" si="1"/>
        <v>0</v>
      </c>
      <c r="M33" s="3" t="str">
        <f t="shared" si="4"/>
        <v>ไม่ผ่าน</v>
      </c>
    </row>
    <row r="34" spans="1:13" s="21" customFormat="1" ht="14.25" customHeight="1">
      <c r="A34" s="148"/>
      <c r="B34" s="137"/>
      <c r="C34" s="156"/>
      <c r="D34" s="156"/>
      <c r="E34" s="148"/>
      <c r="F34" s="171">
        <f>COUNTIF(L5:L33,3)</f>
        <v>0</v>
      </c>
      <c r="G34" s="171">
        <f>COUNTIF(L5:L33,2)</f>
        <v>0</v>
      </c>
      <c r="H34" s="171">
        <f>COUNTIF(L5:L33,1)</f>
        <v>0</v>
      </c>
      <c r="I34" s="171">
        <f>COUNTIF(L5:L33,0)</f>
        <v>29</v>
      </c>
      <c r="J34" s="165"/>
      <c r="K34" s="155"/>
      <c r="L34" s="155"/>
      <c r="M34" s="155"/>
    </row>
    <row r="35" spans="3:10" s="1" customFormat="1" ht="19.5" customHeight="1">
      <c r="C35" s="1" t="s">
        <v>2</v>
      </c>
      <c r="F35" s="5"/>
      <c r="G35" s="5"/>
      <c r="H35" s="5"/>
      <c r="I35" s="5"/>
      <c r="J35" s="5"/>
    </row>
    <row r="36" spans="3:13" s="1" customFormat="1" ht="19.5" customHeight="1">
      <c r="C36" s="1" t="s">
        <v>13</v>
      </c>
      <c r="F36" s="5"/>
      <c r="G36" s="169">
        <f>(F34*100)/29</f>
        <v>0</v>
      </c>
      <c r="H36" s="5"/>
      <c r="I36" s="5"/>
      <c r="J36" s="5"/>
      <c r="K36" s="5" t="s">
        <v>18</v>
      </c>
      <c r="M36" s="164">
        <f>(H34*100)/29</f>
        <v>0</v>
      </c>
    </row>
    <row r="37" spans="3:13" s="1" customFormat="1" ht="19.5" customHeight="1">
      <c r="C37" s="1" t="s">
        <v>14</v>
      </c>
      <c r="F37" s="5"/>
      <c r="G37" s="164">
        <f>(G34*100)/29</f>
        <v>0</v>
      </c>
      <c r="H37" s="5"/>
      <c r="I37" s="5"/>
      <c r="J37" s="5"/>
      <c r="K37" s="5" t="s">
        <v>19</v>
      </c>
      <c r="M37" s="164">
        <f>(I34*100)/29</f>
        <v>100</v>
      </c>
    </row>
    <row r="38" spans="3:10" s="1" customFormat="1" ht="19.5" customHeight="1">
      <c r="C38" s="1" t="s">
        <v>15</v>
      </c>
      <c r="D38" s="5"/>
      <c r="E38" s="5"/>
      <c r="F38" s="5"/>
      <c r="G38" s="5"/>
      <c r="H38" s="5"/>
      <c r="I38" s="1" t="s">
        <v>20</v>
      </c>
      <c r="J38" s="5"/>
    </row>
    <row r="39" spans="3:10" s="1" customFormat="1" ht="19.5" customHeight="1">
      <c r="C39" s="1" t="s">
        <v>16</v>
      </c>
      <c r="D39" s="5"/>
      <c r="E39" s="5"/>
      <c r="F39" s="5"/>
      <c r="G39" s="5"/>
      <c r="H39" s="5"/>
      <c r="I39" s="1" t="s">
        <v>23</v>
      </c>
      <c r="J39" s="5"/>
    </row>
    <row r="40" spans="3:10" s="1" customFormat="1" ht="19.5" customHeight="1">
      <c r="C40" s="1" t="s">
        <v>17</v>
      </c>
      <c r="D40" s="5"/>
      <c r="E40" s="5"/>
      <c r="F40" s="5"/>
      <c r="G40" s="5"/>
      <c r="H40" s="5"/>
      <c r="I40" s="1" t="s">
        <v>21</v>
      </c>
      <c r="J40" s="5"/>
    </row>
  </sheetData>
  <sheetProtection/>
  <mergeCells count="8">
    <mergeCell ref="C3:E4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28125" style="0" customWidth="1"/>
    <col min="2" max="2" width="6.421875" style="0" customWidth="1"/>
    <col min="3" max="3" width="6.140625" style="0" customWidth="1"/>
    <col min="4" max="5" width="8.421875" style="0" customWidth="1"/>
    <col min="6" max="10" width="4.28125" style="0" customWidth="1"/>
    <col min="11" max="11" width="7.7109375" style="0" customWidth="1"/>
    <col min="12" max="12" width="7.421875" style="0" customWidth="1"/>
    <col min="13" max="13" width="9.57421875" style="0" customWidth="1"/>
  </cols>
  <sheetData>
    <row r="1" spans="1:13" s="1" customFormat="1" ht="21">
      <c r="A1" s="2"/>
      <c r="B1" s="2"/>
      <c r="C1" s="2"/>
      <c r="D1" s="2"/>
      <c r="E1" s="219" t="s">
        <v>2</v>
      </c>
      <c r="F1" s="219"/>
      <c r="G1" s="219"/>
      <c r="H1" s="219"/>
      <c r="I1" s="219"/>
      <c r="J1" s="219"/>
      <c r="K1" s="219"/>
      <c r="L1" s="219"/>
      <c r="M1" s="219"/>
    </row>
    <row r="2" spans="1:13" s="1" customFormat="1" ht="29.25" customHeight="1">
      <c r="A2" s="222" t="s">
        <v>25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21" customHeight="1">
      <c r="A3" s="220" t="s">
        <v>3</v>
      </c>
      <c r="B3" s="226" t="s">
        <v>4</v>
      </c>
      <c r="C3" s="211" t="s">
        <v>5</v>
      </c>
      <c r="D3" s="212"/>
      <c r="E3" s="213"/>
      <c r="F3" s="221" t="s">
        <v>1</v>
      </c>
      <c r="G3" s="221"/>
      <c r="H3" s="221"/>
      <c r="I3" s="221"/>
      <c r="J3" s="221"/>
      <c r="K3" s="217" t="s">
        <v>0</v>
      </c>
      <c r="L3" s="223" t="s">
        <v>11</v>
      </c>
      <c r="M3" s="223" t="s">
        <v>12</v>
      </c>
    </row>
    <row r="4" spans="1:13" s="1" customFormat="1" ht="58.5" customHeight="1">
      <c r="A4" s="220"/>
      <c r="B4" s="227"/>
      <c r="C4" s="214"/>
      <c r="D4" s="215"/>
      <c r="E4" s="21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218"/>
      <c r="L4" s="224"/>
      <c r="M4" s="225"/>
    </row>
    <row r="5" spans="1:13" s="1" customFormat="1" ht="17.25" customHeight="1">
      <c r="A5" s="27">
        <v>1</v>
      </c>
      <c r="B5" s="198">
        <v>12817</v>
      </c>
      <c r="C5" s="39" t="s">
        <v>33</v>
      </c>
      <c r="D5" s="30" t="s">
        <v>147</v>
      </c>
      <c r="E5" s="40" t="s">
        <v>148</v>
      </c>
      <c r="F5" s="172"/>
      <c r="G5" s="172"/>
      <c r="H5" s="172"/>
      <c r="I5" s="172"/>
      <c r="J5" s="172"/>
      <c r="K5" s="3">
        <f aca="true" t="shared" si="0" ref="K5:K19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>
      <c r="A6" s="22">
        <v>2</v>
      </c>
      <c r="B6" s="199">
        <v>13061</v>
      </c>
      <c r="C6" s="41" t="s">
        <v>33</v>
      </c>
      <c r="D6" s="36" t="s">
        <v>149</v>
      </c>
      <c r="E6" s="42" t="s">
        <v>150</v>
      </c>
      <c r="F6" s="172"/>
      <c r="G6" s="172"/>
      <c r="H6" s="172"/>
      <c r="I6" s="172"/>
      <c r="J6" s="172"/>
      <c r="K6" s="3">
        <f t="shared" si="0"/>
        <v>0</v>
      </c>
      <c r="L6" s="3" t="str">
        <f aca="true" t="shared" si="1" ref="L6:L12">IF(K6&lt;=3,"0",IF(K6&lt;=7,"1",IF(K6&lt;=11,"2",IF(K6&gt;=12,"3"))))</f>
        <v>0</v>
      </c>
      <c r="M6" s="3" t="str">
        <f aca="true" t="shared" si="2" ref="M6:M12">IF(K6&lt;=3,"ไม่ผ่าน",IF(K6&lt;=7,"ผ่าน",IF(K6&lt;=11,"ดี",IF(K6&gt;=12,"ดีเยี่ยม"))))</f>
        <v>ไม่ผ่าน</v>
      </c>
    </row>
    <row r="7" spans="1:13" s="21" customFormat="1" ht="17.25" customHeight="1">
      <c r="A7" s="22">
        <v>3</v>
      </c>
      <c r="B7" s="199">
        <v>13320</v>
      </c>
      <c r="C7" s="41" t="s">
        <v>33</v>
      </c>
      <c r="D7" s="36" t="s">
        <v>151</v>
      </c>
      <c r="E7" s="42" t="s">
        <v>152</v>
      </c>
      <c r="F7" s="172"/>
      <c r="G7" s="172"/>
      <c r="H7" s="172"/>
      <c r="I7" s="172"/>
      <c r="J7" s="172"/>
      <c r="K7" s="3">
        <f>SUM(F7,G7,H7,I7,J7)</f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>
      <c r="A8" s="27">
        <v>4</v>
      </c>
      <c r="B8" s="198">
        <v>13399</v>
      </c>
      <c r="C8" s="39" t="s">
        <v>33</v>
      </c>
      <c r="D8" s="30" t="s">
        <v>153</v>
      </c>
      <c r="E8" s="40" t="s">
        <v>154</v>
      </c>
      <c r="F8" s="172"/>
      <c r="G8" s="172"/>
      <c r="H8" s="172"/>
      <c r="I8" s="172"/>
      <c r="J8" s="172"/>
      <c r="K8" s="3">
        <f>SUM(F8,G8,H8,I8,J8)</f>
        <v>0</v>
      </c>
      <c r="L8" s="3" t="str">
        <f t="shared" si="1"/>
        <v>0</v>
      </c>
      <c r="M8" s="3" t="str">
        <f t="shared" si="2"/>
        <v>ไม่ผ่าน</v>
      </c>
    </row>
    <row r="9" spans="1:13" s="21" customFormat="1" ht="17.25" customHeight="1">
      <c r="A9" s="22">
        <v>5</v>
      </c>
      <c r="B9" s="198">
        <v>13437</v>
      </c>
      <c r="C9" s="39" t="s">
        <v>33</v>
      </c>
      <c r="D9" s="30" t="s">
        <v>155</v>
      </c>
      <c r="E9" s="40" t="s">
        <v>156</v>
      </c>
      <c r="F9" s="172"/>
      <c r="G9" s="172"/>
      <c r="H9" s="172"/>
      <c r="I9" s="172"/>
      <c r="J9" s="172"/>
      <c r="K9" s="3">
        <f>SUM(F9,G9,H9,I9,J9)</f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>
      <c r="A10" s="22">
        <v>6</v>
      </c>
      <c r="B10" s="199">
        <v>13440</v>
      </c>
      <c r="C10" s="43" t="s">
        <v>33</v>
      </c>
      <c r="D10" s="23" t="s">
        <v>157</v>
      </c>
      <c r="E10" s="44" t="s">
        <v>158</v>
      </c>
      <c r="F10" s="172"/>
      <c r="G10" s="172"/>
      <c r="H10" s="172"/>
      <c r="I10" s="172"/>
      <c r="J10" s="172"/>
      <c r="K10" s="3">
        <f>SUM(F10,G10,H10,I10,J10)</f>
        <v>0</v>
      </c>
      <c r="L10" s="3" t="str">
        <f t="shared" si="1"/>
        <v>0</v>
      </c>
      <c r="M10" s="3" t="str">
        <f t="shared" si="2"/>
        <v>ไม่ผ่าน</v>
      </c>
    </row>
    <row r="11" spans="1:13" s="21" customFormat="1" ht="17.25" customHeight="1">
      <c r="A11" s="27">
        <v>7</v>
      </c>
      <c r="B11" s="198">
        <v>13449</v>
      </c>
      <c r="C11" s="45" t="s">
        <v>33</v>
      </c>
      <c r="D11" s="46" t="s">
        <v>159</v>
      </c>
      <c r="E11" s="47" t="s">
        <v>160</v>
      </c>
      <c r="F11" s="172"/>
      <c r="G11" s="172"/>
      <c r="H11" s="172"/>
      <c r="I11" s="172"/>
      <c r="J11" s="172"/>
      <c r="K11" s="3">
        <f>SUM(F11,G11,H11,I11,J11)</f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>
      <c r="A12" s="22">
        <v>8</v>
      </c>
      <c r="B12" s="198">
        <v>13480</v>
      </c>
      <c r="C12" s="194" t="s">
        <v>33</v>
      </c>
      <c r="D12" s="195" t="s">
        <v>161</v>
      </c>
      <c r="E12" s="196" t="s">
        <v>162</v>
      </c>
      <c r="F12" s="172"/>
      <c r="G12" s="172"/>
      <c r="H12" s="172"/>
      <c r="I12" s="172"/>
      <c r="J12" s="172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21" customFormat="1" ht="17.25" customHeight="1">
      <c r="A13" s="22">
        <v>9</v>
      </c>
      <c r="B13" s="200">
        <v>13488</v>
      </c>
      <c r="C13" s="30" t="s">
        <v>33</v>
      </c>
      <c r="D13" s="30" t="s">
        <v>164</v>
      </c>
      <c r="E13" s="40" t="s">
        <v>165</v>
      </c>
      <c r="F13" s="172"/>
      <c r="G13" s="172"/>
      <c r="H13" s="172"/>
      <c r="I13" s="172"/>
      <c r="J13" s="172"/>
      <c r="K13" s="3">
        <f>SUM(F13,G13,H13,I13,J13)</f>
        <v>0</v>
      </c>
      <c r="L13" s="3" t="str">
        <f>IF(K13&lt;=3,"0",IF(K13&lt;=7,"1",IF(K13&lt;=11,"2",IF(K13&gt;=12,"3"))))</f>
        <v>0</v>
      </c>
      <c r="M13" s="3" t="str">
        <f aca="true" t="shared" si="3" ref="M13:M21">IF(K13&lt;=3,"ไม่ผ่าน",IF(K13&lt;=7,"ผ่าน",IF(K13&lt;=11,"ดี",IF(K13&gt;=12,"ดีเยี่ยม"))))</f>
        <v>ไม่ผ่าน</v>
      </c>
    </row>
    <row r="14" spans="1:13" s="1" customFormat="1" ht="17.25" customHeight="1">
      <c r="A14" s="27">
        <v>10</v>
      </c>
      <c r="B14" s="200">
        <v>13513</v>
      </c>
      <c r="C14" s="48" t="s">
        <v>33</v>
      </c>
      <c r="D14" s="48" t="s">
        <v>166</v>
      </c>
      <c r="E14" s="49" t="s">
        <v>167</v>
      </c>
      <c r="F14" s="172"/>
      <c r="G14" s="172"/>
      <c r="H14" s="172"/>
      <c r="I14" s="172"/>
      <c r="J14" s="172"/>
      <c r="K14" s="3">
        <f t="shared" si="0"/>
        <v>0</v>
      </c>
      <c r="L14" s="3" t="str">
        <f aca="true" t="shared" si="4" ref="L14:L20">IF(K14&lt;=3,"0",IF(K14&lt;=7,"1",IF(K14&lt;=11,"2",IF(K14&gt;=12,"3"))))</f>
        <v>0</v>
      </c>
      <c r="M14" s="3" t="str">
        <f t="shared" si="3"/>
        <v>ไม่ผ่าน</v>
      </c>
    </row>
    <row r="15" spans="1:13" s="1" customFormat="1" ht="17.25" customHeight="1">
      <c r="A15" s="22">
        <v>11</v>
      </c>
      <c r="B15" s="200">
        <v>13516</v>
      </c>
      <c r="C15" s="50" t="s">
        <v>33</v>
      </c>
      <c r="D15" s="50" t="s">
        <v>168</v>
      </c>
      <c r="E15" s="51" t="s">
        <v>169</v>
      </c>
      <c r="F15" s="172"/>
      <c r="G15" s="172"/>
      <c r="H15" s="172"/>
      <c r="I15" s="172"/>
      <c r="J15" s="172"/>
      <c r="K15" s="3">
        <f t="shared" si="0"/>
        <v>0</v>
      </c>
      <c r="L15" s="3" t="str">
        <f t="shared" si="4"/>
        <v>0</v>
      </c>
      <c r="M15" s="3" t="str">
        <f t="shared" si="3"/>
        <v>ไม่ผ่าน</v>
      </c>
    </row>
    <row r="16" spans="1:13" s="1" customFormat="1" ht="17.25" customHeight="1">
      <c r="A16" s="22">
        <v>12</v>
      </c>
      <c r="B16" s="200">
        <v>13493</v>
      </c>
      <c r="C16" s="35" t="s">
        <v>39</v>
      </c>
      <c r="D16" s="23" t="s">
        <v>170</v>
      </c>
      <c r="E16" s="44" t="s">
        <v>171</v>
      </c>
      <c r="F16" s="172"/>
      <c r="G16" s="172"/>
      <c r="H16" s="172"/>
      <c r="I16" s="172"/>
      <c r="J16" s="172"/>
      <c r="K16" s="3">
        <f t="shared" si="0"/>
        <v>0</v>
      </c>
      <c r="L16" s="3" t="str">
        <f t="shared" si="4"/>
        <v>0</v>
      </c>
      <c r="M16" s="3" t="str">
        <f t="shared" si="3"/>
        <v>ไม่ผ่าน</v>
      </c>
    </row>
    <row r="17" spans="1:13" s="1" customFormat="1" ht="17.25" customHeight="1">
      <c r="A17" s="27">
        <v>13</v>
      </c>
      <c r="B17" s="200">
        <v>14186</v>
      </c>
      <c r="C17" s="197" t="s">
        <v>39</v>
      </c>
      <c r="D17" s="195" t="s">
        <v>172</v>
      </c>
      <c r="E17" s="196" t="s">
        <v>173</v>
      </c>
      <c r="F17" s="172"/>
      <c r="G17" s="172"/>
      <c r="H17" s="172"/>
      <c r="I17" s="172"/>
      <c r="J17" s="172"/>
      <c r="K17" s="3">
        <f t="shared" si="0"/>
        <v>0</v>
      </c>
      <c r="L17" s="3" t="str">
        <f t="shared" si="4"/>
        <v>0</v>
      </c>
      <c r="M17" s="3" t="str">
        <f t="shared" si="3"/>
        <v>ไม่ผ่าน</v>
      </c>
    </row>
    <row r="18" spans="1:13" s="1" customFormat="1" ht="17.25" customHeight="1">
      <c r="A18" s="22">
        <v>14</v>
      </c>
      <c r="B18" s="200">
        <v>14229</v>
      </c>
      <c r="C18" s="35" t="s">
        <v>39</v>
      </c>
      <c r="D18" s="23" t="s">
        <v>174</v>
      </c>
      <c r="E18" s="44" t="s">
        <v>175</v>
      </c>
      <c r="F18" s="172"/>
      <c r="G18" s="172"/>
      <c r="H18" s="172"/>
      <c r="I18" s="172"/>
      <c r="J18" s="172"/>
      <c r="K18" s="3">
        <f t="shared" si="0"/>
        <v>0</v>
      </c>
      <c r="L18" s="3" t="str">
        <f t="shared" si="4"/>
        <v>0</v>
      </c>
      <c r="M18" s="3" t="str">
        <f t="shared" si="3"/>
        <v>ไม่ผ่าน</v>
      </c>
    </row>
    <row r="19" spans="1:13" s="1" customFormat="1" ht="17.25" customHeight="1">
      <c r="A19" s="22">
        <v>15</v>
      </c>
      <c r="B19" s="202" t="s">
        <v>176</v>
      </c>
      <c r="C19" s="30" t="s">
        <v>39</v>
      </c>
      <c r="D19" s="30" t="s">
        <v>177</v>
      </c>
      <c r="E19" s="31" t="s">
        <v>178</v>
      </c>
      <c r="F19" s="172"/>
      <c r="G19" s="172"/>
      <c r="H19" s="172"/>
      <c r="I19" s="172"/>
      <c r="J19" s="172"/>
      <c r="K19" s="3">
        <f t="shared" si="0"/>
        <v>0</v>
      </c>
      <c r="L19" s="3" t="str">
        <f t="shared" si="4"/>
        <v>0</v>
      </c>
      <c r="M19" s="3" t="str">
        <f t="shared" si="3"/>
        <v>ไม่ผ่าน</v>
      </c>
    </row>
    <row r="20" spans="1:13" s="1" customFormat="1" ht="17.25" customHeight="1">
      <c r="A20" s="27">
        <v>16</v>
      </c>
      <c r="B20" s="202" t="s">
        <v>179</v>
      </c>
      <c r="C20" s="30" t="s">
        <v>39</v>
      </c>
      <c r="D20" s="30" t="s">
        <v>180</v>
      </c>
      <c r="E20" s="31" t="s">
        <v>181</v>
      </c>
      <c r="F20" s="172"/>
      <c r="G20" s="172"/>
      <c r="H20" s="172"/>
      <c r="I20" s="172"/>
      <c r="J20" s="172"/>
      <c r="K20" s="3">
        <f>SUM(F20,G20,H20,I20,J20)</f>
        <v>0</v>
      </c>
      <c r="L20" s="3" t="str">
        <f t="shared" si="4"/>
        <v>0</v>
      </c>
      <c r="M20" s="3" t="str">
        <f t="shared" si="3"/>
        <v>ไม่ผ่าน</v>
      </c>
    </row>
    <row r="21" spans="1:13" s="1" customFormat="1" ht="16.5" customHeight="1">
      <c r="A21" s="22">
        <v>17</v>
      </c>
      <c r="B21" s="201">
        <v>13418</v>
      </c>
      <c r="C21" s="52" t="s">
        <v>39</v>
      </c>
      <c r="D21" s="53" t="s">
        <v>182</v>
      </c>
      <c r="E21" s="54" t="s">
        <v>163</v>
      </c>
      <c r="F21" s="172"/>
      <c r="G21" s="172"/>
      <c r="H21" s="172"/>
      <c r="I21" s="172"/>
      <c r="J21" s="4"/>
      <c r="K21" s="3">
        <f>SUM(F21,G21,H21,I21,J21)</f>
        <v>0</v>
      </c>
      <c r="L21" s="3" t="str">
        <f>IF(K21&lt;=3,"0",IF(K21&lt;=7,"1",IF(K21&lt;=11,"2",IF(K21&gt;=12,"3"))))</f>
        <v>0</v>
      </c>
      <c r="M21" s="3" t="str">
        <f t="shared" si="3"/>
        <v>ไม่ผ่าน</v>
      </c>
    </row>
    <row r="22" spans="1:13" s="1" customFormat="1" ht="16.5" customHeight="1">
      <c r="A22" s="143"/>
      <c r="B22" s="144"/>
      <c r="C22" s="144"/>
      <c r="D22" s="145"/>
      <c r="E22" s="146"/>
      <c r="F22" s="171">
        <f>COUNTIF(L5:L21,3)</f>
        <v>0</v>
      </c>
      <c r="G22" s="171">
        <f>COUNTIF(L5:L21,2)</f>
        <v>0</v>
      </c>
      <c r="H22" s="171">
        <f>COUNTIF(L5:L21,1)</f>
        <v>0</v>
      </c>
      <c r="I22" s="171">
        <f>COUNTIF(L5:L21,0)</f>
        <v>17</v>
      </c>
      <c r="J22" s="147"/>
      <c r="K22" s="123"/>
      <c r="L22" s="123"/>
      <c r="M22" s="123"/>
    </row>
    <row r="23" spans="3:10" s="1" customFormat="1" ht="21">
      <c r="C23" s="1" t="s">
        <v>2</v>
      </c>
      <c r="F23" s="5"/>
      <c r="G23" s="5"/>
      <c r="H23" s="5"/>
      <c r="I23" s="5"/>
      <c r="J23" s="5"/>
    </row>
    <row r="24" spans="3:13" s="1" customFormat="1" ht="21">
      <c r="C24" s="1" t="s">
        <v>13</v>
      </c>
      <c r="F24" s="169">
        <f>(F22*100)/17</f>
        <v>0</v>
      </c>
      <c r="G24" s="123"/>
      <c r="H24" s="5"/>
      <c r="I24" s="5" t="s">
        <v>18</v>
      </c>
      <c r="J24" s="5"/>
      <c r="K24" s="5"/>
      <c r="M24" s="164">
        <f>(H22*100)/17</f>
        <v>0</v>
      </c>
    </row>
    <row r="25" spans="3:13" s="1" customFormat="1" ht="21">
      <c r="C25" s="1" t="s">
        <v>14</v>
      </c>
      <c r="F25" s="164">
        <f>(G22*100)/17</f>
        <v>0</v>
      </c>
      <c r="G25" s="123"/>
      <c r="H25" s="5"/>
      <c r="I25" s="5" t="s">
        <v>19</v>
      </c>
      <c r="J25" s="5"/>
      <c r="K25" s="5"/>
      <c r="M25" s="164">
        <f>(I22*100)/17</f>
        <v>100</v>
      </c>
    </row>
    <row r="26" spans="3:10" s="1" customFormat="1" ht="21">
      <c r="C26" s="1" t="s">
        <v>15</v>
      </c>
      <c r="F26" s="5"/>
      <c r="G26" s="5"/>
      <c r="H26" s="5"/>
      <c r="I26" s="1" t="s">
        <v>20</v>
      </c>
      <c r="J26" s="5"/>
    </row>
    <row r="27" spans="3:10" s="1" customFormat="1" ht="21">
      <c r="C27" s="1" t="s">
        <v>16</v>
      </c>
      <c r="F27" s="5"/>
      <c r="G27" s="5"/>
      <c r="H27" s="5"/>
      <c r="I27" s="1" t="s">
        <v>23</v>
      </c>
      <c r="J27" s="5"/>
    </row>
    <row r="28" spans="3:10" s="1" customFormat="1" ht="21">
      <c r="C28" s="1" t="s">
        <v>17</v>
      </c>
      <c r="F28" s="5"/>
      <c r="G28" s="5"/>
      <c r="H28" s="5"/>
      <c r="I28" s="1" t="s">
        <v>21</v>
      </c>
      <c r="J28" s="5"/>
    </row>
  </sheetData>
  <sheetProtection/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P36" sqref="P36"/>
    </sheetView>
  </sheetViews>
  <sheetFormatPr defaultColWidth="9.140625" defaultRowHeight="15"/>
  <cols>
    <col min="1" max="1" width="4.00390625" style="0" customWidth="1"/>
    <col min="2" max="2" width="6.8515625" style="0" customWidth="1"/>
    <col min="3" max="3" width="5.00390625" style="0" customWidth="1"/>
    <col min="4" max="5" width="7.8515625" style="0" customWidth="1"/>
    <col min="6" max="10" width="3.7109375" style="0" customWidth="1"/>
    <col min="11" max="12" width="6.28125" style="0" customWidth="1"/>
    <col min="13" max="13" width="7.57421875" style="0" customWidth="1"/>
  </cols>
  <sheetData>
    <row r="1" spans="1:13" s="1" customFormat="1" ht="21">
      <c r="A1" s="2"/>
      <c r="B1" s="2"/>
      <c r="C1" s="2"/>
      <c r="D1" s="2"/>
      <c r="E1" s="219" t="s">
        <v>2</v>
      </c>
      <c r="F1" s="219"/>
      <c r="G1" s="219"/>
      <c r="H1" s="219"/>
      <c r="I1" s="219"/>
      <c r="J1" s="219"/>
      <c r="K1" s="219"/>
      <c r="L1" s="219"/>
      <c r="M1" s="219"/>
    </row>
    <row r="2" spans="1:13" s="1" customFormat="1" ht="21.75" customHeight="1">
      <c r="A2" s="222" t="s">
        <v>26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14.25" customHeight="1">
      <c r="A3" s="220" t="s">
        <v>3</v>
      </c>
      <c r="B3" s="226" t="s">
        <v>4</v>
      </c>
      <c r="C3" s="211" t="s">
        <v>5</v>
      </c>
      <c r="D3" s="212"/>
      <c r="E3" s="213"/>
      <c r="F3" s="221" t="s">
        <v>1</v>
      </c>
      <c r="G3" s="221"/>
      <c r="H3" s="221"/>
      <c r="I3" s="221"/>
      <c r="J3" s="221"/>
      <c r="K3" s="217" t="s">
        <v>0</v>
      </c>
      <c r="L3" s="223" t="s">
        <v>11</v>
      </c>
      <c r="M3" s="223" t="s">
        <v>12</v>
      </c>
    </row>
    <row r="4" spans="1:13" s="1" customFormat="1" ht="55.5" customHeight="1">
      <c r="A4" s="220"/>
      <c r="B4" s="227"/>
      <c r="C4" s="214"/>
      <c r="D4" s="215"/>
      <c r="E4" s="21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218"/>
      <c r="L4" s="224"/>
      <c r="M4" s="225"/>
    </row>
    <row r="5" spans="1:13" s="124" customFormat="1" ht="12.75" customHeight="1">
      <c r="A5" s="69">
        <v>2</v>
      </c>
      <c r="B5" s="203">
        <v>13325</v>
      </c>
      <c r="C5" s="38" t="s">
        <v>33</v>
      </c>
      <c r="D5" s="30" t="s">
        <v>183</v>
      </c>
      <c r="E5" s="31" t="s">
        <v>184</v>
      </c>
      <c r="F5" s="172"/>
      <c r="G5" s="172"/>
      <c r="H5" s="172"/>
      <c r="I5" s="172"/>
      <c r="J5" s="172"/>
      <c r="K5" s="3">
        <f aca="true" t="shared" si="0" ref="K5:K13">SUM(F5,G5,H5,I5,J5)</f>
        <v>0</v>
      </c>
      <c r="L5" s="3" t="str">
        <f aca="true" t="shared" si="1" ref="L5:L26">IF(K5&lt;=3,"0",IF(K5&lt;=7,"1",IF(K5&lt;=11,"2",IF(K5&gt;=12,"3"))))</f>
        <v>0</v>
      </c>
      <c r="M5" s="3" t="str">
        <f aca="true" t="shared" si="2" ref="M5:M12">IF(K5&lt;=3,"ไม่ผ่าน",IF(K5&lt;=7,"ผ่าน",IF(K5&lt;=11,"ดี",IF(K5&gt;=12,"ดีเยี่ยม"))))</f>
        <v>ไม่ผ่าน</v>
      </c>
    </row>
    <row r="6" spans="1:13" s="125" customFormat="1" ht="12.75" customHeight="1">
      <c r="A6" s="69">
        <v>3</v>
      </c>
      <c r="B6" s="203">
        <v>13329</v>
      </c>
      <c r="C6" s="38" t="s">
        <v>33</v>
      </c>
      <c r="D6" s="30" t="s">
        <v>185</v>
      </c>
      <c r="E6" s="31" t="s">
        <v>186</v>
      </c>
      <c r="F6" s="172"/>
      <c r="G6" s="172"/>
      <c r="H6" s="172"/>
      <c r="I6" s="172"/>
      <c r="J6" s="172"/>
      <c r="K6" s="3">
        <f>SUM(F6,G6,H6,I6,J6)</f>
        <v>0</v>
      </c>
      <c r="L6" s="3" t="str">
        <f t="shared" si="1"/>
        <v>0</v>
      </c>
      <c r="M6" s="3" t="str">
        <f t="shared" si="2"/>
        <v>ไม่ผ่าน</v>
      </c>
    </row>
    <row r="7" spans="1:13" s="124" customFormat="1" ht="12.75" customHeight="1">
      <c r="A7" s="69">
        <v>6</v>
      </c>
      <c r="B7" s="203">
        <v>13407</v>
      </c>
      <c r="C7" s="38" t="s">
        <v>33</v>
      </c>
      <c r="D7" s="30" t="s">
        <v>187</v>
      </c>
      <c r="E7" s="31" t="s">
        <v>188</v>
      </c>
      <c r="F7" s="172"/>
      <c r="G7" s="172"/>
      <c r="H7" s="172"/>
      <c r="I7" s="172"/>
      <c r="J7" s="172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24" customFormat="1" ht="12.75" customHeight="1">
      <c r="A8" s="69">
        <v>7</v>
      </c>
      <c r="B8" s="204">
        <v>13446</v>
      </c>
      <c r="C8" s="126" t="s">
        <v>33</v>
      </c>
      <c r="D8" s="89" t="s">
        <v>189</v>
      </c>
      <c r="E8" s="90" t="s">
        <v>190</v>
      </c>
      <c r="F8" s="172"/>
      <c r="G8" s="172"/>
      <c r="H8" s="172"/>
      <c r="I8" s="172"/>
      <c r="J8" s="172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24" customFormat="1" ht="12.75" customHeight="1">
      <c r="A9" s="69">
        <v>8</v>
      </c>
      <c r="B9" s="203">
        <v>13521</v>
      </c>
      <c r="C9" s="38" t="s">
        <v>33</v>
      </c>
      <c r="D9" s="30" t="s">
        <v>191</v>
      </c>
      <c r="E9" s="31" t="s">
        <v>192</v>
      </c>
      <c r="F9" s="172"/>
      <c r="G9" s="172"/>
      <c r="H9" s="172"/>
      <c r="I9" s="172"/>
      <c r="J9" s="172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24" customFormat="1" ht="12.75" customHeight="1">
      <c r="A10" s="69">
        <v>10</v>
      </c>
      <c r="B10" s="203">
        <v>13565</v>
      </c>
      <c r="C10" s="38" t="s">
        <v>33</v>
      </c>
      <c r="D10" s="30" t="s">
        <v>193</v>
      </c>
      <c r="E10" s="31" t="s">
        <v>194</v>
      </c>
      <c r="F10" s="172"/>
      <c r="G10" s="172"/>
      <c r="H10" s="172"/>
      <c r="I10" s="172"/>
      <c r="J10" s="172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24" customFormat="1" ht="12.75" customHeight="1">
      <c r="A11" s="69">
        <v>11</v>
      </c>
      <c r="B11" s="203">
        <v>13568</v>
      </c>
      <c r="C11" s="38" t="s">
        <v>33</v>
      </c>
      <c r="D11" s="30" t="s">
        <v>195</v>
      </c>
      <c r="E11" s="31" t="s">
        <v>196</v>
      </c>
      <c r="F11" s="172"/>
      <c r="G11" s="172"/>
      <c r="H11" s="172"/>
      <c r="I11" s="172"/>
      <c r="J11" s="172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24" customFormat="1" ht="12.75" customHeight="1">
      <c r="A12" s="69">
        <v>12</v>
      </c>
      <c r="B12" s="204">
        <v>13589</v>
      </c>
      <c r="C12" s="126" t="s">
        <v>33</v>
      </c>
      <c r="D12" s="89" t="s">
        <v>197</v>
      </c>
      <c r="E12" s="90" t="s">
        <v>198</v>
      </c>
      <c r="F12" s="172"/>
      <c r="G12" s="172"/>
      <c r="H12" s="172"/>
      <c r="I12" s="172"/>
      <c r="J12" s="172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24" customFormat="1" ht="12.75" customHeight="1">
      <c r="A13" s="69">
        <v>13</v>
      </c>
      <c r="B13" s="203">
        <v>13608</v>
      </c>
      <c r="C13" s="38" t="s">
        <v>33</v>
      </c>
      <c r="D13" s="30" t="s">
        <v>199</v>
      </c>
      <c r="E13" s="31" t="s">
        <v>200</v>
      </c>
      <c r="F13" s="172"/>
      <c r="G13" s="172"/>
      <c r="H13" s="172"/>
      <c r="I13" s="172"/>
      <c r="J13" s="172"/>
      <c r="K13" s="3">
        <f t="shared" si="0"/>
        <v>0</v>
      </c>
      <c r="L13" s="3" t="str">
        <f t="shared" si="1"/>
        <v>0</v>
      </c>
      <c r="M13" s="3" t="str">
        <f aca="true" t="shared" si="3" ref="M13:M26">IF(K13&lt;=3,"ไม่ผ่าน",IF(K13&lt;=7,"ผ่าน",IF(K13&lt;=11,"ดี",IF(K13&gt;=12,"ดีเยี่ยม"))))</f>
        <v>ไม่ผ่าน</v>
      </c>
    </row>
    <row r="14" spans="1:13" s="125" customFormat="1" ht="12.75" customHeight="1">
      <c r="A14" s="70">
        <v>14</v>
      </c>
      <c r="B14" s="205">
        <v>14222</v>
      </c>
      <c r="C14" s="127" t="s">
        <v>33</v>
      </c>
      <c r="D14" s="128" t="s">
        <v>201</v>
      </c>
      <c r="E14" s="129" t="s">
        <v>202</v>
      </c>
      <c r="F14" s="172"/>
      <c r="G14" s="172"/>
      <c r="H14" s="172"/>
      <c r="I14" s="172"/>
      <c r="J14" s="172"/>
      <c r="K14" s="3">
        <f aca="true" t="shared" si="4" ref="K14:K23">SUM(F14,G14,H14,I14,J14)</f>
        <v>0</v>
      </c>
      <c r="L14" s="3" t="str">
        <f t="shared" si="1"/>
        <v>0</v>
      </c>
      <c r="M14" s="3" t="str">
        <f t="shared" si="3"/>
        <v>ไม่ผ่าน</v>
      </c>
    </row>
    <row r="15" spans="1:13" s="124" customFormat="1" ht="12.75" customHeight="1">
      <c r="A15" s="69">
        <v>15</v>
      </c>
      <c r="B15" s="206" t="s">
        <v>203</v>
      </c>
      <c r="C15" s="30" t="s">
        <v>33</v>
      </c>
      <c r="D15" s="30" t="s">
        <v>204</v>
      </c>
      <c r="E15" s="31" t="s">
        <v>205</v>
      </c>
      <c r="F15" s="172"/>
      <c r="G15" s="172"/>
      <c r="H15" s="172"/>
      <c r="I15" s="172"/>
      <c r="J15" s="172"/>
      <c r="K15" s="3">
        <f t="shared" si="4"/>
        <v>0</v>
      </c>
      <c r="L15" s="3" t="str">
        <f t="shared" si="1"/>
        <v>0</v>
      </c>
      <c r="M15" s="3" t="str">
        <f t="shared" si="3"/>
        <v>ไม่ผ่าน</v>
      </c>
    </row>
    <row r="16" spans="1:13" s="125" customFormat="1" ht="12.75" customHeight="1">
      <c r="A16" s="70">
        <v>16</v>
      </c>
      <c r="B16" s="207" t="s">
        <v>206</v>
      </c>
      <c r="C16" s="63" t="s">
        <v>33</v>
      </c>
      <c r="D16" s="63" t="s">
        <v>207</v>
      </c>
      <c r="E16" s="64" t="s">
        <v>208</v>
      </c>
      <c r="F16" s="172"/>
      <c r="G16" s="172"/>
      <c r="H16" s="172"/>
      <c r="I16" s="172"/>
      <c r="J16" s="172"/>
      <c r="K16" s="3">
        <f t="shared" si="4"/>
        <v>0</v>
      </c>
      <c r="L16" s="3" t="str">
        <f t="shared" si="1"/>
        <v>0</v>
      </c>
      <c r="M16" s="3" t="str">
        <f t="shared" si="3"/>
        <v>ไม่ผ่าน</v>
      </c>
    </row>
    <row r="17" spans="1:13" s="124" customFormat="1" ht="12.75" customHeight="1">
      <c r="A17" s="69">
        <v>17</v>
      </c>
      <c r="B17" s="206" t="s">
        <v>209</v>
      </c>
      <c r="C17" s="30" t="s">
        <v>33</v>
      </c>
      <c r="D17" s="30" t="s">
        <v>189</v>
      </c>
      <c r="E17" s="31" t="s">
        <v>210</v>
      </c>
      <c r="F17" s="172"/>
      <c r="G17" s="172"/>
      <c r="H17" s="172"/>
      <c r="I17" s="172"/>
      <c r="J17" s="172"/>
      <c r="K17" s="3">
        <f t="shared" si="4"/>
        <v>0</v>
      </c>
      <c r="L17" s="3" t="str">
        <f t="shared" si="1"/>
        <v>0</v>
      </c>
      <c r="M17" s="3" t="str">
        <f t="shared" si="3"/>
        <v>ไม่ผ่าน</v>
      </c>
    </row>
    <row r="18" spans="1:13" s="125" customFormat="1" ht="12.75" customHeight="1">
      <c r="A18" s="70">
        <v>18</v>
      </c>
      <c r="B18" s="207" t="s">
        <v>211</v>
      </c>
      <c r="C18" s="63" t="s">
        <v>33</v>
      </c>
      <c r="D18" s="63" t="s">
        <v>212</v>
      </c>
      <c r="E18" s="64" t="s">
        <v>213</v>
      </c>
      <c r="F18" s="172"/>
      <c r="G18" s="172"/>
      <c r="H18" s="172"/>
      <c r="I18" s="172"/>
      <c r="J18" s="172"/>
      <c r="K18" s="3">
        <f t="shared" si="4"/>
        <v>0</v>
      </c>
      <c r="L18" s="3" t="str">
        <f t="shared" si="1"/>
        <v>0</v>
      </c>
      <c r="M18" s="3" t="str">
        <f t="shared" si="3"/>
        <v>ไม่ผ่าน</v>
      </c>
    </row>
    <row r="19" spans="1:13" s="124" customFormat="1" ht="12.75" customHeight="1">
      <c r="A19" s="69">
        <v>19</v>
      </c>
      <c r="B19" s="206" t="s">
        <v>214</v>
      </c>
      <c r="C19" s="30" t="s">
        <v>33</v>
      </c>
      <c r="D19" s="30" t="s">
        <v>215</v>
      </c>
      <c r="E19" s="31" t="s">
        <v>216</v>
      </c>
      <c r="F19" s="172"/>
      <c r="G19" s="172"/>
      <c r="H19" s="172"/>
      <c r="I19" s="172"/>
      <c r="J19" s="172"/>
      <c r="K19" s="3">
        <f t="shared" si="4"/>
        <v>0</v>
      </c>
      <c r="L19" s="3" t="str">
        <f t="shared" si="1"/>
        <v>0</v>
      </c>
      <c r="M19" s="3" t="str">
        <f t="shared" si="3"/>
        <v>ไม่ผ่าน</v>
      </c>
    </row>
    <row r="20" spans="1:13" s="124" customFormat="1" ht="12.75" customHeight="1">
      <c r="A20" s="69">
        <v>20</v>
      </c>
      <c r="B20" s="206" t="s">
        <v>217</v>
      </c>
      <c r="C20" s="30" t="s">
        <v>33</v>
      </c>
      <c r="D20" s="30" t="s">
        <v>218</v>
      </c>
      <c r="E20" s="31" t="s">
        <v>219</v>
      </c>
      <c r="F20" s="172"/>
      <c r="G20" s="172"/>
      <c r="H20" s="172"/>
      <c r="I20" s="172"/>
      <c r="J20" s="172"/>
      <c r="K20" s="3">
        <f t="shared" si="4"/>
        <v>0</v>
      </c>
      <c r="L20" s="3" t="str">
        <f t="shared" si="1"/>
        <v>0</v>
      </c>
      <c r="M20" s="3" t="str">
        <f t="shared" si="3"/>
        <v>ไม่ผ่าน</v>
      </c>
    </row>
    <row r="21" spans="1:13" s="124" customFormat="1" ht="12.75" customHeight="1">
      <c r="A21" s="69">
        <v>21</v>
      </c>
      <c r="B21" s="206" t="s">
        <v>220</v>
      </c>
      <c r="C21" s="128" t="s">
        <v>33</v>
      </c>
      <c r="D21" s="128" t="s">
        <v>221</v>
      </c>
      <c r="E21" s="129" t="s">
        <v>222</v>
      </c>
      <c r="F21" s="172"/>
      <c r="G21" s="172"/>
      <c r="H21" s="172"/>
      <c r="I21" s="172"/>
      <c r="J21" s="172"/>
      <c r="K21" s="3">
        <f t="shared" si="4"/>
        <v>0</v>
      </c>
      <c r="L21" s="3" t="str">
        <f t="shared" si="1"/>
        <v>0</v>
      </c>
      <c r="M21" s="3" t="str">
        <f t="shared" si="3"/>
        <v>ไม่ผ่าน</v>
      </c>
    </row>
    <row r="22" spans="1:13" s="124" customFormat="1" ht="12.75" customHeight="1">
      <c r="A22" s="69">
        <v>22</v>
      </c>
      <c r="B22" s="206" t="s">
        <v>223</v>
      </c>
      <c r="C22" s="130" t="s">
        <v>33</v>
      </c>
      <c r="D22" s="130" t="s">
        <v>224</v>
      </c>
      <c r="E22" s="130" t="s">
        <v>225</v>
      </c>
      <c r="F22" s="172"/>
      <c r="G22" s="172"/>
      <c r="H22" s="172"/>
      <c r="I22" s="172"/>
      <c r="J22" s="172"/>
      <c r="K22" s="3">
        <f t="shared" si="4"/>
        <v>0</v>
      </c>
      <c r="L22" s="3" t="str">
        <f t="shared" si="1"/>
        <v>0</v>
      </c>
      <c r="M22" s="3" t="str">
        <f t="shared" si="3"/>
        <v>ไม่ผ่าน</v>
      </c>
    </row>
    <row r="23" spans="1:13" s="125" customFormat="1" ht="12.75" customHeight="1">
      <c r="A23" s="70">
        <v>23</v>
      </c>
      <c r="B23" s="207" t="s">
        <v>226</v>
      </c>
      <c r="C23" s="63" t="s">
        <v>33</v>
      </c>
      <c r="D23" s="63" t="s">
        <v>227</v>
      </c>
      <c r="E23" s="64" t="s">
        <v>228</v>
      </c>
      <c r="F23" s="172"/>
      <c r="G23" s="172"/>
      <c r="H23" s="172"/>
      <c r="I23" s="172"/>
      <c r="J23" s="172"/>
      <c r="K23" s="3">
        <f t="shared" si="4"/>
        <v>0</v>
      </c>
      <c r="L23" s="3" t="str">
        <f t="shared" si="1"/>
        <v>0</v>
      </c>
      <c r="M23" s="3" t="str">
        <f t="shared" si="3"/>
        <v>ไม่ผ่าน</v>
      </c>
    </row>
    <row r="24" spans="1:13" s="124" customFormat="1" ht="12.75" customHeight="1">
      <c r="A24" s="69">
        <v>24</v>
      </c>
      <c r="B24" s="206" t="s">
        <v>229</v>
      </c>
      <c r="C24" s="30" t="s">
        <v>33</v>
      </c>
      <c r="D24" s="30" t="s">
        <v>230</v>
      </c>
      <c r="E24" s="31" t="s">
        <v>231</v>
      </c>
      <c r="F24" s="172"/>
      <c r="G24" s="172"/>
      <c r="H24" s="172"/>
      <c r="I24" s="172"/>
      <c r="J24" s="172"/>
      <c r="K24" s="3">
        <f>SUM(F24,G24,H24,I24,J24)</f>
        <v>0</v>
      </c>
      <c r="L24" s="3" t="str">
        <f t="shared" si="1"/>
        <v>0</v>
      </c>
      <c r="M24" s="3" t="str">
        <f t="shared" si="3"/>
        <v>ไม่ผ่าน</v>
      </c>
    </row>
    <row r="25" spans="1:13" s="124" customFormat="1" ht="12.75" customHeight="1">
      <c r="A25" s="69">
        <v>25</v>
      </c>
      <c r="B25" s="206" t="s">
        <v>232</v>
      </c>
      <c r="C25" s="30" t="s">
        <v>33</v>
      </c>
      <c r="D25" s="30" t="s">
        <v>233</v>
      </c>
      <c r="E25" s="31" t="s">
        <v>234</v>
      </c>
      <c r="F25" s="172"/>
      <c r="G25" s="172"/>
      <c r="H25" s="172"/>
      <c r="I25" s="172"/>
      <c r="J25" s="172"/>
      <c r="K25" s="3">
        <f>SUM(F25,G25,H25,I25,J25)</f>
        <v>0</v>
      </c>
      <c r="L25" s="3" t="str">
        <f t="shared" si="1"/>
        <v>0</v>
      </c>
      <c r="M25" s="3" t="str">
        <f t="shared" si="3"/>
        <v>ไม่ผ่าน</v>
      </c>
    </row>
    <row r="26" spans="1:13" s="124" customFormat="1" ht="12.75" customHeight="1">
      <c r="A26" s="69">
        <v>26</v>
      </c>
      <c r="B26" s="208">
        <v>14801</v>
      </c>
      <c r="C26" s="30" t="s">
        <v>33</v>
      </c>
      <c r="D26" s="30" t="s">
        <v>235</v>
      </c>
      <c r="E26" s="31" t="s">
        <v>236</v>
      </c>
      <c r="F26" s="172"/>
      <c r="G26" s="172"/>
      <c r="H26" s="172"/>
      <c r="I26" s="172"/>
      <c r="J26" s="172"/>
      <c r="K26" s="3">
        <f>SUM(F26,G26,H26,I26,J26)</f>
        <v>0</v>
      </c>
      <c r="L26" s="3" t="str">
        <f t="shared" si="1"/>
        <v>0</v>
      </c>
      <c r="M26" s="3" t="str">
        <f t="shared" si="3"/>
        <v>ไม่ผ่าน</v>
      </c>
    </row>
    <row r="27" spans="1:13" s="124" customFormat="1" ht="12.75" customHeight="1">
      <c r="A27" s="69">
        <v>27</v>
      </c>
      <c r="B27" s="208">
        <v>15222</v>
      </c>
      <c r="C27" s="30" t="s">
        <v>33</v>
      </c>
      <c r="D27" s="30" t="s">
        <v>262</v>
      </c>
      <c r="E27" s="31" t="s">
        <v>263</v>
      </c>
      <c r="F27" s="172"/>
      <c r="G27" s="172"/>
      <c r="H27" s="172"/>
      <c r="I27" s="172"/>
      <c r="J27" s="172"/>
      <c r="K27" s="3">
        <f aca="true" t="shared" si="5" ref="K27:K39">SUM(F27,G27,H27,I27,J27)</f>
        <v>0</v>
      </c>
      <c r="L27" s="3" t="str">
        <f aca="true" t="shared" si="6" ref="L27:L39">IF(K27&lt;=3,"0",IF(K27&lt;=7,"1",IF(K27&lt;=11,"2",IF(K27&gt;=12,"3"))))</f>
        <v>0</v>
      </c>
      <c r="M27" s="3" t="str">
        <f aca="true" t="shared" si="7" ref="M27:M39">IF(K27&lt;=3,"ไม่ผ่าน",IF(K27&lt;=7,"ผ่าน",IF(K27&lt;=11,"ดี",IF(K27&gt;=12,"ดีเยี่ยม"))))</f>
        <v>ไม่ผ่าน</v>
      </c>
    </row>
    <row r="28" spans="1:13" s="124" customFormat="1" ht="12.75" customHeight="1">
      <c r="A28" s="69">
        <v>28</v>
      </c>
      <c r="B28" s="209">
        <v>13461</v>
      </c>
      <c r="C28" s="128" t="s">
        <v>39</v>
      </c>
      <c r="D28" s="128" t="s">
        <v>205</v>
      </c>
      <c r="E28" s="131" t="s">
        <v>237</v>
      </c>
      <c r="F28" s="172"/>
      <c r="G28" s="172"/>
      <c r="H28" s="172"/>
      <c r="I28" s="172"/>
      <c r="J28" s="172"/>
      <c r="K28" s="3">
        <f t="shared" si="5"/>
        <v>0</v>
      </c>
      <c r="L28" s="3" t="str">
        <f t="shared" si="6"/>
        <v>0</v>
      </c>
      <c r="M28" s="3" t="str">
        <f t="shared" si="7"/>
        <v>ไม่ผ่าน</v>
      </c>
    </row>
    <row r="29" spans="1:13" s="124" customFormat="1" ht="12.75" customHeight="1">
      <c r="A29" s="69">
        <v>29</v>
      </c>
      <c r="B29" s="210">
        <v>13497</v>
      </c>
      <c r="C29" s="30" t="s">
        <v>39</v>
      </c>
      <c r="D29" s="59" t="s">
        <v>238</v>
      </c>
      <c r="E29" s="60" t="s">
        <v>239</v>
      </c>
      <c r="F29" s="172"/>
      <c r="G29" s="172"/>
      <c r="H29" s="172"/>
      <c r="I29" s="172"/>
      <c r="J29" s="172"/>
      <c r="K29" s="3">
        <f t="shared" si="5"/>
        <v>0</v>
      </c>
      <c r="L29" s="3" t="str">
        <f t="shared" si="6"/>
        <v>0</v>
      </c>
      <c r="M29" s="3" t="str">
        <f t="shared" si="7"/>
        <v>ไม่ผ่าน</v>
      </c>
    </row>
    <row r="30" spans="1:13" s="124" customFormat="1" ht="12.75" customHeight="1">
      <c r="A30" s="69">
        <v>30</v>
      </c>
      <c r="B30" s="210">
        <v>13543</v>
      </c>
      <c r="C30" s="30" t="s">
        <v>39</v>
      </c>
      <c r="D30" s="59" t="s">
        <v>240</v>
      </c>
      <c r="E30" s="60" t="s">
        <v>241</v>
      </c>
      <c r="F30" s="172"/>
      <c r="G30" s="172"/>
      <c r="H30" s="172"/>
      <c r="I30" s="172"/>
      <c r="J30" s="172"/>
      <c r="K30" s="3">
        <f t="shared" si="5"/>
        <v>0</v>
      </c>
      <c r="L30" s="3" t="str">
        <f t="shared" si="6"/>
        <v>0</v>
      </c>
      <c r="M30" s="3" t="str">
        <f t="shared" si="7"/>
        <v>ไม่ผ่าน</v>
      </c>
    </row>
    <row r="31" spans="1:13" s="124" customFormat="1" ht="12.75" customHeight="1">
      <c r="A31" s="69">
        <v>31</v>
      </c>
      <c r="B31" s="206" t="s">
        <v>242</v>
      </c>
      <c r="C31" s="30" t="s">
        <v>39</v>
      </c>
      <c r="D31" s="30" t="s">
        <v>243</v>
      </c>
      <c r="E31" s="31" t="s">
        <v>244</v>
      </c>
      <c r="F31" s="172"/>
      <c r="G31" s="172"/>
      <c r="H31" s="172"/>
      <c r="I31" s="172"/>
      <c r="J31" s="172"/>
      <c r="K31" s="3">
        <f t="shared" si="5"/>
        <v>0</v>
      </c>
      <c r="L31" s="3" t="str">
        <f t="shared" si="6"/>
        <v>0</v>
      </c>
      <c r="M31" s="3" t="str">
        <f t="shared" si="7"/>
        <v>ไม่ผ่าน</v>
      </c>
    </row>
    <row r="32" spans="1:13" s="124" customFormat="1" ht="12.75" customHeight="1">
      <c r="A32" s="69">
        <v>32</v>
      </c>
      <c r="B32" s="206" t="s">
        <v>245</v>
      </c>
      <c r="C32" s="23" t="s">
        <v>39</v>
      </c>
      <c r="D32" s="23" t="s">
        <v>246</v>
      </c>
      <c r="E32" s="24" t="s">
        <v>247</v>
      </c>
      <c r="F32" s="172"/>
      <c r="G32" s="172"/>
      <c r="H32" s="172"/>
      <c r="I32" s="172"/>
      <c r="J32" s="172"/>
      <c r="K32" s="3">
        <f t="shared" si="5"/>
        <v>0</v>
      </c>
      <c r="L32" s="3" t="str">
        <f t="shared" si="6"/>
        <v>0</v>
      </c>
      <c r="M32" s="3" t="str">
        <f t="shared" si="7"/>
        <v>ไม่ผ่าน</v>
      </c>
    </row>
    <row r="33" spans="1:13" s="124" customFormat="1" ht="12.75" customHeight="1">
      <c r="A33" s="69">
        <v>33</v>
      </c>
      <c r="B33" s="206" t="s">
        <v>248</v>
      </c>
      <c r="C33" s="23" t="s">
        <v>39</v>
      </c>
      <c r="D33" s="23" t="s">
        <v>249</v>
      </c>
      <c r="E33" s="24" t="s">
        <v>250</v>
      </c>
      <c r="F33" s="172"/>
      <c r="G33" s="172"/>
      <c r="H33" s="172"/>
      <c r="I33" s="172"/>
      <c r="J33" s="172"/>
      <c r="K33" s="3">
        <f t="shared" si="5"/>
        <v>0</v>
      </c>
      <c r="L33" s="3" t="str">
        <f t="shared" si="6"/>
        <v>0</v>
      </c>
      <c r="M33" s="3" t="str">
        <f t="shared" si="7"/>
        <v>ไม่ผ่าน</v>
      </c>
    </row>
    <row r="34" spans="1:13" s="124" customFormat="1" ht="12.75" customHeight="1">
      <c r="A34" s="69">
        <v>34</v>
      </c>
      <c r="B34" s="206" t="s">
        <v>251</v>
      </c>
      <c r="C34" s="23" t="s">
        <v>39</v>
      </c>
      <c r="D34" s="28" t="s">
        <v>52</v>
      </c>
      <c r="E34" s="29" t="s">
        <v>252</v>
      </c>
      <c r="F34" s="172"/>
      <c r="G34" s="172"/>
      <c r="H34" s="172"/>
      <c r="I34" s="172"/>
      <c r="J34" s="172"/>
      <c r="K34" s="3">
        <f t="shared" si="5"/>
        <v>0</v>
      </c>
      <c r="L34" s="3" t="str">
        <f t="shared" si="6"/>
        <v>0</v>
      </c>
      <c r="M34" s="3" t="str">
        <f t="shared" si="7"/>
        <v>ไม่ผ่าน</v>
      </c>
    </row>
    <row r="35" spans="1:13" s="124" customFormat="1" ht="12.75" customHeight="1">
      <c r="A35" s="69">
        <v>35</v>
      </c>
      <c r="B35" s="206" t="s">
        <v>253</v>
      </c>
      <c r="C35" s="30" t="s">
        <v>39</v>
      </c>
      <c r="D35" s="30" t="s">
        <v>254</v>
      </c>
      <c r="E35" s="61" t="s">
        <v>255</v>
      </c>
      <c r="F35" s="172"/>
      <c r="G35" s="172"/>
      <c r="H35" s="172"/>
      <c r="I35" s="172"/>
      <c r="J35" s="172"/>
      <c r="K35" s="3">
        <f t="shared" si="5"/>
        <v>0</v>
      </c>
      <c r="L35" s="3" t="str">
        <f t="shared" si="6"/>
        <v>0</v>
      </c>
      <c r="M35" s="3" t="str">
        <f t="shared" si="7"/>
        <v>ไม่ผ่าน</v>
      </c>
    </row>
    <row r="36" spans="1:13" s="124" customFormat="1" ht="12.75" customHeight="1">
      <c r="A36" s="69">
        <v>36</v>
      </c>
      <c r="B36" s="206" t="s">
        <v>256</v>
      </c>
      <c r="C36" s="30" t="s">
        <v>39</v>
      </c>
      <c r="D36" s="30" t="s">
        <v>257</v>
      </c>
      <c r="E36" s="31" t="s">
        <v>258</v>
      </c>
      <c r="F36" s="172"/>
      <c r="G36" s="172"/>
      <c r="H36" s="172"/>
      <c r="I36" s="172"/>
      <c r="J36" s="172"/>
      <c r="K36" s="3">
        <f t="shared" si="5"/>
        <v>0</v>
      </c>
      <c r="L36" s="3" t="str">
        <f t="shared" si="6"/>
        <v>0</v>
      </c>
      <c r="M36" s="3" t="str">
        <f t="shared" si="7"/>
        <v>ไม่ผ่าน</v>
      </c>
    </row>
    <row r="37" spans="1:13" s="124" customFormat="1" ht="12.75" customHeight="1">
      <c r="A37" s="69">
        <v>37</v>
      </c>
      <c r="B37" s="206" t="s">
        <v>259</v>
      </c>
      <c r="C37" s="30" t="s">
        <v>39</v>
      </c>
      <c r="D37" s="30" t="s">
        <v>260</v>
      </c>
      <c r="E37" s="31" t="s">
        <v>261</v>
      </c>
      <c r="F37" s="172"/>
      <c r="G37" s="172"/>
      <c r="H37" s="172"/>
      <c r="I37" s="172"/>
      <c r="J37" s="172"/>
      <c r="K37" s="3">
        <f t="shared" si="5"/>
        <v>0</v>
      </c>
      <c r="L37" s="3" t="str">
        <f t="shared" si="6"/>
        <v>0</v>
      </c>
      <c r="M37" s="3" t="str">
        <f t="shared" si="7"/>
        <v>ไม่ผ่าน</v>
      </c>
    </row>
    <row r="38" spans="1:13" s="124" customFormat="1" ht="12.75" customHeight="1">
      <c r="A38" s="69">
        <v>38</v>
      </c>
      <c r="B38" s="206" t="s">
        <v>608</v>
      </c>
      <c r="C38" s="30" t="s">
        <v>33</v>
      </c>
      <c r="D38" s="30" t="s">
        <v>609</v>
      </c>
      <c r="E38" s="31" t="s">
        <v>281</v>
      </c>
      <c r="F38" s="172"/>
      <c r="G38" s="172"/>
      <c r="H38" s="172"/>
      <c r="I38" s="172"/>
      <c r="J38" s="172"/>
      <c r="K38" s="3">
        <f t="shared" si="5"/>
        <v>0</v>
      </c>
      <c r="L38" s="3" t="str">
        <f t="shared" si="6"/>
        <v>0</v>
      </c>
      <c r="M38" s="3" t="str">
        <f t="shared" si="7"/>
        <v>ไม่ผ่าน</v>
      </c>
    </row>
    <row r="39" spans="1:13" s="124" customFormat="1" ht="15.75" customHeight="1">
      <c r="A39" s="69">
        <v>39</v>
      </c>
      <c r="B39" s="206" t="s">
        <v>605</v>
      </c>
      <c r="C39" s="30" t="s">
        <v>33</v>
      </c>
      <c r="D39" s="30" t="s">
        <v>606</v>
      </c>
      <c r="E39" s="31" t="s">
        <v>607</v>
      </c>
      <c r="F39" s="172"/>
      <c r="G39" s="172"/>
      <c r="H39" s="172"/>
      <c r="I39" s="172"/>
      <c r="J39" s="172"/>
      <c r="K39" s="3">
        <f t="shared" si="5"/>
        <v>0</v>
      </c>
      <c r="L39" s="3" t="str">
        <f t="shared" si="6"/>
        <v>0</v>
      </c>
      <c r="M39" s="3" t="str">
        <f t="shared" si="7"/>
        <v>ไม่ผ่าน</v>
      </c>
    </row>
    <row r="40" spans="1:13" s="142" customFormat="1" ht="16.5" customHeight="1">
      <c r="A40" s="137"/>
      <c r="B40" s="138"/>
      <c r="C40" s="139"/>
      <c r="D40" s="139"/>
      <c r="E40" s="139"/>
      <c r="F40" s="171">
        <f>COUNTIF(L5:L39,3)</f>
        <v>0</v>
      </c>
      <c r="G40" s="171">
        <f>COUNTIF(L5:L39,2)</f>
        <v>0</v>
      </c>
      <c r="H40" s="171">
        <f>COUNTIF(L5:L39,1)</f>
        <v>0</v>
      </c>
      <c r="I40" s="171">
        <f>COUNTIF(L5:L39,0)</f>
        <v>35</v>
      </c>
      <c r="J40" s="140"/>
      <c r="K40" s="141"/>
      <c r="L40" s="141"/>
      <c r="M40" s="141"/>
    </row>
    <row r="41" spans="3:8" s="124" customFormat="1" ht="15.75" customHeight="1">
      <c r="C41" s="124" t="s">
        <v>2</v>
      </c>
      <c r="D41" s="132"/>
      <c r="E41" s="132"/>
      <c r="F41" s="132"/>
      <c r="G41" s="132"/>
      <c r="H41" s="132"/>
    </row>
    <row r="42" spans="3:13" s="124" customFormat="1" ht="15.75" customHeight="1">
      <c r="C42" s="135" t="s">
        <v>604</v>
      </c>
      <c r="D42" s="132"/>
      <c r="E42" s="164">
        <f>(F40*100)/37</f>
        <v>0</v>
      </c>
      <c r="F42" s="132"/>
      <c r="G42" s="132"/>
      <c r="H42" s="132"/>
      <c r="I42" s="134" t="s">
        <v>18</v>
      </c>
      <c r="K42" s="133"/>
      <c r="L42" s="123"/>
      <c r="M42" s="164">
        <f>(H40*100)/37</f>
        <v>0</v>
      </c>
    </row>
    <row r="43" spans="3:13" s="124" customFormat="1" ht="17.25" customHeight="1">
      <c r="C43" s="135" t="s">
        <v>14</v>
      </c>
      <c r="D43" s="132"/>
      <c r="E43" s="164">
        <f>(G40*100)/37</f>
        <v>0</v>
      </c>
      <c r="F43" s="132"/>
      <c r="G43" s="132"/>
      <c r="H43" s="132"/>
      <c r="I43" s="134" t="s">
        <v>19</v>
      </c>
      <c r="K43" s="133"/>
      <c r="L43" s="123"/>
      <c r="M43" s="164">
        <f>(I40*100)/37</f>
        <v>94.5945945945946</v>
      </c>
    </row>
    <row r="44" spans="3:9" s="124" customFormat="1" ht="21.75" customHeight="1">
      <c r="C44" s="124" t="s">
        <v>15</v>
      </c>
      <c r="D44" s="132"/>
      <c r="E44" s="132"/>
      <c r="F44" s="132"/>
      <c r="G44" s="132"/>
      <c r="H44" s="132"/>
      <c r="I44" s="124" t="s">
        <v>20</v>
      </c>
    </row>
    <row r="45" spans="3:9" s="124" customFormat="1" ht="17.25" customHeight="1">
      <c r="C45" s="124" t="s">
        <v>16</v>
      </c>
      <c r="D45" s="132"/>
      <c r="E45" s="132"/>
      <c r="F45" s="132"/>
      <c r="G45" s="132"/>
      <c r="H45" s="132"/>
      <c r="I45" s="124" t="s">
        <v>23</v>
      </c>
    </row>
    <row r="46" spans="3:8" s="124" customFormat="1" ht="18" customHeight="1">
      <c r="C46" s="124" t="s">
        <v>17</v>
      </c>
      <c r="D46" s="132"/>
      <c r="E46" s="132"/>
      <c r="F46" s="132"/>
      <c r="G46" s="132"/>
      <c r="H46" s="124" t="s">
        <v>21</v>
      </c>
    </row>
  </sheetData>
  <sheetProtection/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K28" sqref="K28"/>
    </sheetView>
  </sheetViews>
  <sheetFormatPr defaultColWidth="9.140625" defaultRowHeight="15"/>
  <cols>
    <col min="1" max="1" width="4.28125" style="0" customWidth="1"/>
    <col min="2" max="2" width="6.421875" style="0" customWidth="1"/>
    <col min="3" max="3" width="5.7109375" style="0" customWidth="1"/>
    <col min="4" max="4" width="8.421875" style="0" customWidth="1"/>
    <col min="5" max="5" width="9.00390625" style="0" customWidth="1"/>
    <col min="6" max="10" width="3.8515625" style="0" customWidth="1"/>
    <col min="11" max="11" width="5.57421875" style="0" customWidth="1"/>
    <col min="12" max="12" width="6.28125" style="0" customWidth="1"/>
    <col min="13" max="13" width="7.421875" style="0" customWidth="1"/>
  </cols>
  <sheetData>
    <row r="1" spans="1:13" s="1" customFormat="1" ht="21">
      <c r="A1" s="2"/>
      <c r="B1" s="2"/>
      <c r="C1" s="2"/>
      <c r="D1" s="2"/>
      <c r="E1" s="219" t="s">
        <v>2</v>
      </c>
      <c r="F1" s="219"/>
      <c r="G1" s="219"/>
      <c r="H1" s="219"/>
      <c r="I1" s="219"/>
      <c r="J1" s="219"/>
      <c r="K1" s="219"/>
      <c r="L1" s="219"/>
      <c r="M1" s="219"/>
    </row>
    <row r="2" spans="1:13" s="1" customFormat="1" ht="18.75" customHeight="1">
      <c r="A2" s="222" t="s">
        <v>27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21" customHeight="1">
      <c r="A3" s="220" t="s">
        <v>3</v>
      </c>
      <c r="B3" s="226" t="s">
        <v>4</v>
      </c>
      <c r="C3" s="211" t="s">
        <v>5</v>
      </c>
      <c r="D3" s="212"/>
      <c r="E3" s="213"/>
      <c r="F3" s="221" t="s">
        <v>1</v>
      </c>
      <c r="G3" s="221"/>
      <c r="H3" s="221"/>
      <c r="I3" s="221"/>
      <c r="J3" s="221"/>
      <c r="K3" s="217" t="s">
        <v>0</v>
      </c>
      <c r="L3" s="223" t="s">
        <v>11</v>
      </c>
      <c r="M3" s="223" t="s">
        <v>12</v>
      </c>
    </row>
    <row r="4" spans="1:13" s="1" customFormat="1" ht="58.5" customHeight="1">
      <c r="A4" s="220"/>
      <c r="B4" s="227"/>
      <c r="C4" s="214"/>
      <c r="D4" s="215"/>
      <c r="E4" s="21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218"/>
      <c r="L4" s="224"/>
      <c r="M4" s="225"/>
    </row>
    <row r="5" spans="1:13" s="16" customFormat="1" ht="12.75" customHeight="1">
      <c r="A5" s="32">
        <v>1</v>
      </c>
      <c r="B5" s="72">
        <v>13361</v>
      </c>
      <c r="C5" s="38" t="s">
        <v>33</v>
      </c>
      <c r="D5" s="30" t="s">
        <v>264</v>
      </c>
      <c r="E5" s="31" t="s">
        <v>265</v>
      </c>
      <c r="F5" s="172"/>
      <c r="G5" s="172"/>
      <c r="H5" s="172"/>
      <c r="I5" s="172"/>
      <c r="J5" s="172"/>
      <c r="K5" s="19">
        <f aca="true" t="shared" si="0" ref="K5:K20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6" customFormat="1" ht="12.75" customHeight="1">
      <c r="A6" s="32">
        <v>2</v>
      </c>
      <c r="B6" s="72">
        <v>13475</v>
      </c>
      <c r="C6" s="38" t="s">
        <v>33</v>
      </c>
      <c r="D6" s="30" t="s">
        <v>83</v>
      </c>
      <c r="E6" s="31" t="s">
        <v>266</v>
      </c>
      <c r="F6" s="18"/>
      <c r="G6" s="18"/>
      <c r="H6" s="18"/>
      <c r="I6" s="18"/>
      <c r="J6" s="18"/>
      <c r="K6" s="19">
        <f t="shared" si="0"/>
        <v>0</v>
      </c>
      <c r="L6" s="3" t="str">
        <f>IF(K6&lt;=3,"0",IF(K6&lt;=7,"1",IF(K6&lt;=11,"2",IF(K6&gt;=12,"3"))))</f>
        <v>0</v>
      </c>
      <c r="M6" s="3" t="str">
        <f>IF(K6&lt;=3,"ไม่ผ่าน",IF(K6&lt;=7,"ผ่าน",IF(K6&lt;=11,"ดี",IF(K6&gt;=12,"ดีเยี่ยม"))))</f>
        <v>ไม่ผ่าน</v>
      </c>
    </row>
    <row r="7" spans="1:13" s="16" customFormat="1" ht="12.75" customHeight="1">
      <c r="A7" s="32">
        <v>3</v>
      </c>
      <c r="B7" s="72">
        <v>13512</v>
      </c>
      <c r="C7" s="38" t="s">
        <v>33</v>
      </c>
      <c r="D7" s="30" t="s">
        <v>267</v>
      </c>
      <c r="E7" s="31" t="s">
        <v>268</v>
      </c>
      <c r="F7" s="172"/>
      <c r="G7" s="172"/>
      <c r="H7" s="172"/>
      <c r="I7" s="172"/>
      <c r="J7" s="172"/>
      <c r="K7" s="19">
        <f t="shared" si="0"/>
        <v>0</v>
      </c>
      <c r="L7" s="3" t="str">
        <f>IF(K7&lt;=3,"0",IF(K7&lt;=7,"1",IF(K7&lt;=11,"2",IF(K7&gt;=12,"3"))))</f>
        <v>0</v>
      </c>
      <c r="M7" s="3" t="str">
        <f>IF(K7&lt;=3,"ไม่ผ่าน",IF(K7&lt;=7,"ผ่าน",IF(K7&lt;=11,"ดี",IF(K7&gt;=12,"ดีเยี่ยม"))))</f>
        <v>ไม่ผ่าน</v>
      </c>
    </row>
    <row r="8" spans="1:13" s="16" customFormat="1" ht="12.75" customHeight="1">
      <c r="A8" s="32">
        <v>4</v>
      </c>
      <c r="B8" s="72">
        <v>13514</v>
      </c>
      <c r="C8" s="38" t="s">
        <v>33</v>
      </c>
      <c r="D8" s="30" t="s">
        <v>269</v>
      </c>
      <c r="E8" s="31" t="s">
        <v>270</v>
      </c>
      <c r="F8" s="172"/>
      <c r="G8" s="172"/>
      <c r="H8" s="172"/>
      <c r="I8" s="172"/>
      <c r="J8" s="172"/>
      <c r="K8" s="19">
        <f t="shared" si="0"/>
        <v>0</v>
      </c>
      <c r="L8" s="3" t="str">
        <f aca="true" t="shared" si="1" ref="L8:L30">IF(K8&lt;=3,"0",IF(K8&lt;=7,"1",IF(K8&lt;=11,"2",IF(K8&gt;=12,"3"))))</f>
        <v>0</v>
      </c>
      <c r="M8" s="3" t="str">
        <f aca="true" t="shared" si="2" ref="M8:M14">IF(K8&lt;=3,"ไม่ผ่าน",IF(K8&lt;=7,"ผ่าน",IF(K8&lt;=11,"ดี",IF(K8&gt;=12,"ดีเยี่ยม"))))</f>
        <v>ไม่ผ่าน</v>
      </c>
    </row>
    <row r="9" spans="1:13" s="16" customFormat="1" ht="12.75" customHeight="1">
      <c r="A9" s="32">
        <v>5</v>
      </c>
      <c r="B9" s="72">
        <v>13523</v>
      </c>
      <c r="C9" s="38" t="s">
        <v>33</v>
      </c>
      <c r="D9" s="30" t="s">
        <v>271</v>
      </c>
      <c r="E9" s="73" t="s">
        <v>272</v>
      </c>
      <c r="F9" s="172"/>
      <c r="G9" s="172"/>
      <c r="H9" s="172"/>
      <c r="I9" s="172"/>
      <c r="J9" s="172"/>
      <c r="K9" s="19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6" customFormat="1" ht="12.75" customHeight="1">
      <c r="A10" s="32">
        <v>6</v>
      </c>
      <c r="B10" s="72">
        <v>13550</v>
      </c>
      <c r="C10" s="38" t="s">
        <v>33</v>
      </c>
      <c r="D10" s="30" t="s">
        <v>273</v>
      </c>
      <c r="E10" s="31" t="s">
        <v>274</v>
      </c>
      <c r="F10" s="172"/>
      <c r="G10" s="172"/>
      <c r="H10" s="172"/>
      <c r="I10" s="172"/>
      <c r="J10" s="172"/>
      <c r="K10" s="19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6" customFormat="1" ht="12.75" customHeight="1">
      <c r="A11" s="32">
        <v>7</v>
      </c>
      <c r="B11" s="72">
        <v>13564</v>
      </c>
      <c r="C11" s="30" t="s">
        <v>33</v>
      </c>
      <c r="D11" s="30" t="s">
        <v>275</v>
      </c>
      <c r="E11" s="31" t="s">
        <v>276</v>
      </c>
      <c r="F11" s="172"/>
      <c r="G11" s="172"/>
      <c r="H11" s="172"/>
      <c r="I11" s="172"/>
      <c r="J11" s="172"/>
      <c r="K11" s="19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6" customFormat="1" ht="15.75" customHeight="1">
      <c r="A12" s="32">
        <v>8</v>
      </c>
      <c r="B12" s="74">
        <v>13572</v>
      </c>
      <c r="C12" s="38" t="s">
        <v>33</v>
      </c>
      <c r="D12" s="30" t="s">
        <v>277</v>
      </c>
      <c r="E12" s="31" t="s">
        <v>278</v>
      </c>
      <c r="F12" s="172"/>
      <c r="G12" s="172"/>
      <c r="H12" s="172"/>
      <c r="I12" s="172"/>
      <c r="J12" s="172"/>
      <c r="K12" s="19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6" customFormat="1" ht="12.75" customHeight="1">
      <c r="A13" s="32">
        <v>9</v>
      </c>
      <c r="B13" s="74">
        <v>13599</v>
      </c>
      <c r="C13" s="39" t="s">
        <v>33</v>
      </c>
      <c r="D13" s="30" t="s">
        <v>279</v>
      </c>
      <c r="E13" s="31" t="s">
        <v>280</v>
      </c>
      <c r="F13" s="172"/>
      <c r="G13" s="172"/>
      <c r="H13" s="172"/>
      <c r="I13" s="172"/>
      <c r="J13" s="172"/>
      <c r="K13" s="19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6" customFormat="1" ht="12.75" customHeight="1">
      <c r="A14" s="32">
        <v>10</v>
      </c>
      <c r="B14" s="76">
        <v>14810</v>
      </c>
      <c r="C14" s="75" t="s">
        <v>33</v>
      </c>
      <c r="D14" s="36" t="s">
        <v>282</v>
      </c>
      <c r="E14" s="62" t="s">
        <v>283</v>
      </c>
      <c r="F14" s="172"/>
      <c r="G14" s="172"/>
      <c r="H14" s="172"/>
      <c r="I14" s="172"/>
      <c r="J14" s="172"/>
      <c r="K14" s="19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6" customFormat="1" ht="12.75" customHeight="1">
      <c r="A15" s="32">
        <v>11</v>
      </c>
      <c r="B15" s="76">
        <v>13600</v>
      </c>
      <c r="C15" s="57" t="s">
        <v>33</v>
      </c>
      <c r="D15" s="36" t="s">
        <v>284</v>
      </c>
      <c r="E15" s="37" t="s">
        <v>285</v>
      </c>
      <c r="F15" s="172"/>
      <c r="G15" s="172"/>
      <c r="H15" s="172"/>
      <c r="I15" s="172"/>
      <c r="J15" s="172"/>
      <c r="K15" s="19">
        <f t="shared" si="0"/>
        <v>0</v>
      </c>
      <c r="L15" s="3" t="str">
        <f>IF(K15&lt;=3,"0",IF(K15&lt;=7,"1",IF(K15&lt;=11,"2",IF(K15&gt;=12,"3"))))</f>
        <v>0</v>
      </c>
      <c r="M15" s="3" t="str">
        <f>IF(K15&lt;=3,"ไม่ผ่าน",IF(K15&lt;=7,"ผ่าน",IF(K15&lt;=11,"ดี",IF(K15&gt;=12,"ดีเยี่ยม"))))</f>
        <v>ไม่ผ่าน</v>
      </c>
    </row>
    <row r="16" spans="1:13" s="16" customFormat="1" ht="12.75" customHeight="1">
      <c r="A16" s="32">
        <v>12</v>
      </c>
      <c r="B16" s="76">
        <v>14812</v>
      </c>
      <c r="C16" s="57" t="s">
        <v>33</v>
      </c>
      <c r="D16" s="36" t="s">
        <v>610</v>
      </c>
      <c r="E16" s="37" t="s">
        <v>312</v>
      </c>
      <c r="F16" s="172"/>
      <c r="G16" s="172"/>
      <c r="H16" s="172"/>
      <c r="I16" s="172"/>
      <c r="J16" s="172"/>
      <c r="K16" s="19">
        <f>SUM(F16,G16,H16,I16,J16)</f>
        <v>0</v>
      </c>
      <c r="L16" s="3" t="str">
        <f>IF(K16&lt;=3,"0",IF(K16&lt;=7,"1",IF(K16&lt;=11,"2",IF(K16&gt;=12,"3"))))</f>
        <v>0</v>
      </c>
      <c r="M16" s="3" t="str">
        <f>IF(K16&lt;=3,"ไม่ผ่าน",IF(K16&lt;=7,"ผ่าน",IF(K16&lt;=11,"ดี",IF(K16&gt;=12,"ดีเยี่ยม"))))</f>
        <v>ไม่ผ่าน</v>
      </c>
    </row>
    <row r="17" spans="1:13" s="16" customFormat="1" ht="12.75" customHeight="1">
      <c r="A17" s="32">
        <v>13</v>
      </c>
      <c r="B17" s="76">
        <v>15207</v>
      </c>
      <c r="C17" s="57" t="s">
        <v>33</v>
      </c>
      <c r="D17" s="36" t="s">
        <v>313</v>
      </c>
      <c r="E17" s="37" t="s">
        <v>314</v>
      </c>
      <c r="F17" s="172"/>
      <c r="G17" s="172"/>
      <c r="H17" s="172"/>
      <c r="I17" s="172"/>
      <c r="J17" s="172"/>
      <c r="K17" s="19">
        <f>SUM(F17,G17,H17,I17,J17)</f>
        <v>0</v>
      </c>
      <c r="L17" s="3" t="str">
        <f>IF(K17&lt;=3,"0",IF(K17&lt;=7,"1",IF(K17&lt;=11,"2",IF(K17&gt;=12,"3"))))</f>
        <v>0</v>
      </c>
      <c r="M17" s="3" t="str">
        <f>IF(K17&lt;=3,"ไม่ผ่าน",IF(K17&lt;=7,"ผ่าน",IF(K17&lt;=11,"ดี",IF(K17&gt;=12,"ดีเยี่ยม"))))</f>
        <v>ไม่ผ่าน</v>
      </c>
    </row>
    <row r="18" spans="1:13" s="16" customFormat="1" ht="12.75" customHeight="1">
      <c r="A18" s="32">
        <v>14</v>
      </c>
      <c r="B18" s="76">
        <v>13332</v>
      </c>
      <c r="C18" s="38" t="s">
        <v>39</v>
      </c>
      <c r="D18" s="30" t="s">
        <v>286</v>
      </c>
      <c r="E18" s="31" t="s">
        <v>287</v>
      </c>
      <c r="F18" s="172"/>
      <c r="G18" s="172"/>
      <c r="H18" s="172"/>
      <c r="I18" s="172"/>
      <c r="J18" s="172"/>
      <c r="K18" s="19">
        <f t="shared" si="0"/>
        <v>0</v>
      </c>
      <c r="L18" s="3" t="str">
        <f t="shared" si="1"/>
        <v>0</v>
      </c>
      <c r="M18" s="3" t="str">
        <f aca="true" t="shared" si="3" ref="M18:M23">IF(K18&lt;=3,"ไม่ผ่าน",IF(K18&lt;=7,"ผ่าน",IF(K18&lt;=11,"ดี",IF(K18&gt;=12,"ดีเยี่ยม"))))</f>
        <v>ไม่ผ่าน</v>
      </c>
    </row>
    <row r="19" spans="1:13" s="16" customFormat="1" ht="12.75" customHeight="1">
      <c r="A19" s="32">
        <v>15</v>
      </c>
      <c r="B19" s="77">
        <v>13337</v>
      </c>
      <c r="C19" s="38" t="s">
        <v>39</v>
      </c>
      <c r="D19" s="30" t="s">
        <v>288</v>
      </c>
      <c r="E19" s="31" t="s">
        <v>289</v>
      </c>
      <c r="F19" s="172"/>
      <c r="G19" s="172"/>
      <c r="H19" s="172"/>
      <c r="I19" s="172"/>
      <c r="J19" s="172"/>
      <c r="K19" s="19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6" customFormat="1" ht="12.75" customHeight="1">
      <c r="A20" s="32">
        <v>16</v>
      </c>
      <c r="B20" s="76">
        <v>13341</v>
      </c>
      <c r="C20" s="38" t="s">
        <v>39</v>
      </c>
      <c r="D20" s="30" t="s">
        <v>290</v>
      </c>
      <c r="E20" s="31" t="s">
        <v>291</v>
      </c>
      <c r="F20" s="172"/>
      <c r="G20" s="172"/>
      <c r="H20" s="172"/>
      <c r="I20" s="172"/>
      <c r="J20" s="172"/>
      <c r="K20" s="19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6" customFormat="1" ht="12.75" customHeight="1">
      <c r="A21" s="32">
        <v>17</v>
      </c>
      <c r="B21" s="76">
        <v>13388</v>
      </c>
      <c r="C21" s="38" t="s">
        <v>39</v>
      </c>
      <c r="D21" s="30" t="s">
        <v>292</v>
      </c>
      <c r="E21" s="31" t="s">
        <v>293</v>
      </c>
      <c r="F21" s="172"/>
      <c r="G21" s="172"/>
      <c r="H21" s="172"/>
      <c r="I21" s="172"/>
      <c r="J21" s="172"/>
      <c r="K21" s="19">
        <f aca="true" t="shared" si="4" ref="K21:K30">SUM(F21,G21,H21,I21,J21)</f>
        <v>0</v>
      </c>
      <c r="L21" s="3" t="str">
        <f t="shared" si="1"/>
        <v>0</v>
      </c>
      <c r="M21" s="3" t="str">
        <f t="shared" si="3"/>
        <v>ไม่ผ่าน</v>
      </c>
    </row>
    <row r="22" spans="1:13" s="16" customFormat="1" ht="12.75" customHeight="1">
      <c r="A22" s="32">
        <v>18</v>
      </c>
      <c r="B22" s="77">
        <v>13420</v>
      </c>
      <c r="C22" s="38" t="s">
        <v>39</v>
      </c>
      <c r="D22" s="30" t="s">
        <v>294</v>
      </c>
      <c r="E22" s="31" t="s">
        <v>295</v>
      </c>
      <c r="F22" s="172"/>
      <c r="G22" s="172"/>
      <c r="H22" s="172"/>
      <c r="I22" s="172"/>
      <c r="J22" s="172"/>
      <c r="K22" s="19">
        <f t="shared" si="4"/>
        <v>0</v>
      </c>
      <c r="L22" s="3" t="str">
        <f t="shared" si="1"/>
        <v>0</v>
      </c>
      <c r="M22" s="3" t="str">
        <f t="shared" si="3"/>
        <v>ไม่ผ่าน</v>
      </c>
    </row>
    <row r="23" spans="1:13" s="16" customFormat="1" ht="12.75" customHeight="1">
      <c r="A23" s="32">
        <v>19</v>
      </c>
      <c r="B23" s="55">
        <v>13422</v>
      </c>
      <c r="C23" s="38" t="s">
        <v>39</v>
      </c>
      <c r="D23" s="30" t="s">
        <v>296</v>
      </c>
      <c r="E23" s="31" t="s">
        <v>297</v>
      </c>
      <c r="F23" s="172"/>
      <c r="G23" s="172"/>
      <c r="H23" s="172"/>
      <c r="I23" s="172"/>
      <c r="J23" s="172"/>
      <c r="K23" s="19">
        <f t="shared" si="4"/>
        <v>0</v>
      </c>
      <c r="L23" s="3" t="str">
        <f t="shared" si="1"/>
        <v>0</v>
      </c>
      <c r="M23" s="3" t="str">
        <f t="shared" si="3"/>
        <v>ไม่ผ่าน</v>
      </c>
    </row>
    <row r="24" spans="1:13" s="16" customFormat="1" ht="12.75" customHeight="1">
      <c r="A24" s="32">
        <v>20</v>
      </c>
      <c r="B24" s="82">
        <v>13581</v>
      </c>
      <c r="C24" s="38" t="s">
        <v>39</v>
      </c>
      <c r="D24" s="30" t="s">
        <v>298</v>
      </c>
      <c r="E24" s="31" t="s">
        <v>299</v>
      </c>
      <c r="F24" s="172"/>
      <c r="G24" s="172"/>
      <c r="H24" s="172"/>
      <c r="I24" s="172"/>
      <c r="J24" s="172"/>
      <c r="K24" s="19">
        <f t="shared" si="4"/>
        <v>0</v>
      </c>
      <c r="L24" s="3" t="str">
        <f t="shared" si="1"/>
        <v>0</v>
      </c>
      <c r="M24" s="3" t="str">
        <f>IF(K24&lt;=3,"ไม่ผ่าน",IF(K24&lt;=7,"ผ่าน",IF(K24&lt;=11,"ดี",IF(K24&gt;=12,"ดีเยี่ยม"))))</f>
        <v>ไม่ผ่าน</v>
      </c>
    </row>
    <row r="25" spans="1:13" s="16" customFormat="1" ht="12.75" customHeight="1">
      <c r="A25" s="32">
        <v>21</v>
      </c>
      <c r="B25" s="55">
        <v>13617</v>
      </c>
      <c r="C25" s="38" t="s">
        <v>39</v>
      </c>
      <c r="D25" s="30" t="s">
        <v>300</v>
      </c>
      <c r="E25" s="78" t="s">
        <v>301</v>
      </c>
      <c r="F25" s="172"/>
      <c r="G25" s="172"/>
      <c r="H25" s="172"/>
      <c r="I25" s="172"/>
      <c r="J25" s="172"/>
      <c r="K25" s="19">
        <f t="shared" si="4"/>
        <v>0</v>
      </c>
      <c r="L25" s="3" t="str">
        <f t="shared" si="1"/>
        <v>0</v>
      </c>
      <c r="M25" s="3" t="str">
        <f aca="true" t="shared" si="5" ref="M25:M30">IF(K25&lt;=3,"ไม่ผ่าน",IF(K25&lt;=7,"ผ่าน",IF(K25&lt;=11,"ดี",IF(K25&gt;=12,"ดีเยี่ยม"))))</f>
        <v>ไม่ผ่าน</v>
      </c>
    </row>
    <row r="26" spans="1:13" s="16" customFormat="1" ht="12.75" customHeight="1">
      <c r="A26" s="32">
        <v>22</v>
      </c>
      <c r="B26" s="55">
        <v>13619</v>
      </c>
      <c r="C26" s="79" t="s">
        <v>39</v>
      </c>
      <c r="D26" s="80" t="s">
        <v>302</v>
      </c>
      <c r="E26" s="81" t="s">
        <v>303</v>
      </c>
      <c r="F26" s="172"/>
      <c r="G26" s="172"/>
      <c r="H26" s="172"/>
      <c r="I26" s="172"/>
      <c r="J26" s="172"/>
      <c r="K26" s="19">
        <f t="shared" si="4"/>
        <v>0</v>
      </c>
      <c r="L26" s="3" t="str">
        <f t="shared" si="1"/>
        <v>0</v>
      </c>
      <c r="M26" s="3" t="str">
        <f t="shared" si="5"/>
        <v>ไม่ผ่าน</v>
      </c>
    </row>
    <row r="27" spans="1:13" s="16" customFormat="1" ht="12.75" customHeight="1">
      <c r="A27" s="32">
        <v>23</v>
      </c>
      <c r="B27" s="56" t="s">
        <v>304</v>
      </c>
      <c r="C27" s="79" t="s">
        <v>39</v>
      </c>
      <c r="D27" s="80" t="s">
        <v>305</v>
      </c>
      <c r="E27" s="81" t="s">
        <v>306</v>
      </c>
      <c r="F27" s="172"/>
      <c r="G27" s="172"/>
      <c r="H27" s="172"/>
      <c r="I27" s="172"/>
      <c r="J27" s="172"/>
      <c r="K27" s="19">
        <f t="shared" si="4"/>
        <v>0</v>
      </c>
      <c r="L27" s="3" t="str">
        <f t="shared" si="1"/>
        <v>0</v>
      </c>
      <c r="M27" s="3" t="str">
        <f t="shared" si="5"/>
        <v>ไม่ผ่าน</v>
      </c>
    </row>
    <row r="28" spans="1:13" s="16" customFormat="1" ht="12.75" customHeight="1">
      <c r="A28" s="32">
        <v>24</v>
      </c>
      <c r="B28" s="83" t="s">
        <v>307</v>
      </c>
      <c r="C28" s="38" t="s">
        <v>39</v>
      </c>
      <c r="D28" s="30" t="s">
        <v>308</v>
      </c>
      <c r="E28" s="31" t="s">
        <v>309</v>
      </c>
      <c r="F28" s="172"/>
      <c r="G28" s="172"/>
      <c r="H28" s="172"/>
      <c r="I28" s="172"/>
      <c r="J28" s="172"/>
      <c r="K28" s="19">
        <f t="shared" si="4"/>
        <v>0</v>
      </c>
      <c r="L28" s="3" t="str">
        <f t="shared" si="1"/>
        <v>0</v>
      </c>
      <c r="M28" s="3" t="str">
        <f t="shared" si="5"/>
        <v>ไม่ผ่าน</v>
      </c>
    </row>
    <row r="29" spans="1:13" s="16" customFormat="1" ht="12.75" customHeight="1">
      <c r="A29" s="32">
        <v>25</v>
      </c>
      <c r="B29" s="84" t="s">
        <v>310</v>
      </c>
      <c r="C29" s="57" t="s">
        <v>39</v>
      </c>
      <c r="D29" s="36" t="s">
        <v>311</v>
      </c>
      <c r="E29" s="37" t="s">
        <v>116</v>
      </c>
      <c r="F29" s="172"/>
      <c r="G29" s="172"/>
      <c r="H29" s="172"/>
      <c r="I29" s="172"/>
      <c r="J29" s="172"/>
      <c r="K29" s="19">
        <f t="shared" si="4"/>
        <v>0</v>
      </c>
      <c r="L29" s="3" t="str">
        <f t="shared" si="1"/>
        <v>0</v>
      </c>
      <c r="M29" s="3" t="str">
        <f t="shared" si="5"/>
        <v>ไม่ผ่าน</v>
      </c>
    </row>
    <row r="30" spans="1:13" s="16" customFormat="1" ht="12.75" customHeight="1">
      <c r="A30" s="32">
        <v>26</v>
      </c>
      <c r="B30" s="85">
        <v>13401</v>
      </c>
      <c r="C30" s="58" t="s">
        <v>33</v>
      </c>
      <c r="D30" s="33" t="s">
        <v>611</v>
      </c>
      <c r="E30" s="34" t="s">
        <v>612</v>
      </c>
      <c r="F30" s="172"/>
      <c r="G30" s="172"/>
      <c r="H30" s="172"/>
      <c r="I30" s="172"/>
      <c r="J30" s="172"/>
      <c r="K30" s="19">
        <f t="shared" si="4"/>
        <v>0</v>
      </c>
      <c r="L30" s="3" t="str">
        <f t="shared" si="1"/>
        <v>0</v>
      </c>
      <c r="M30" s="3" t="str">
        <f t="shared" si="5"/>
        <v>ไม่ผ่าน</v>
      </c>
    </row>
    <row r="31" spans="1:13" s="153" customFormat="1" ht="20.25" customHeight="1">
      <c r="A31" s="148"/>
      <c r="B31" s="149"/>
      <c r="C31" s="150"/>
      <c r="D31" s="150"/>
      <c r="E31" s="150"/>
      <c r="F31" s="171">
        <f>COUNTIF(L5:L30,3)</f>
        <v>0</v>
      </c>
      <c r="G31" s="171">
        <f>COUNTIF(L5:L30,2)</f>
        <v>0</v>
      </c>
      <c r="H31" s="171">
        <f>COUNTIF(L5:L30,1)</f>
        <v>0</v>
      </c>
      <c r="I31" s="171">
        <f>COUNTIF(L5:L30,0)</f>
        <v>26</v>
      </c>
      <c r="J31" s="151"/>
      <c r="K31" s="152"/>
      <c r="L31" s="152"/>
      <c r="M31" s="152"/>
    </row>
    <row r="32" spans="3:10" s="16" customFormat="1" ht="17.25" customHeight="1">
      <c r="C32" s="16" t="s">
        <v>2</v>
      </c>
      <c r="F32" s="17"/>
      <c r="G32" s="17"/>
      <c r="H32" s="17"/>
      <c r="I32" s="17"/>
      <c r="J32" s="17"/>
    </row>
    <row r="33" spans="3:13" s="1" customFormat="1" ht="21">
      <c r="C33" s="1" t="s">
        <v>13</v>
      </c>
      <c r="F33" s="229">
        <f>(F31*100)/26</f>
        <v>0</v>
      </c>
      <c r="G33" s="229"/>
      <c r="H33" s="5"/>
      <c r="I33" s="5"/>
      <c r="J33" s="5"/>
      <c r="K33" s="5" t="s">
        <v>18</v>
      </c>
      <c r="M33" s="164">
        <f>(H31*100)/26</f>
        <v>0</v>
      </c>
    </row>
    <row r="34" spans="3:13" s="1" customFormat="1" ht="21">
      <c r="C34" s="1" t="s">
        <v>14</v>
      </c>
      <c r="F34" s="228">
        <f>(G31*100)/26</f>
        <v>0</v>
      </c>
      <c r="G34" s="228"/>
      <c r="H34" s="5"/>
      <c r="I34" s="5"/>
      <c r="J34" s="5"/>
      <c r="K34" s="5" t="s">
        <v>19</v>
      </c>
      <c r="M34" s="164">
        <f>(I31*100)/26</f>
        <v>100</v>
      </c>
    </row>
    <row r="35" spans="3:10" s="1" customFormat="1" ht="21">
      <c r="C35" s="1" t="s">
        <v>15</v>
      </c>
      <c r="F35" s="5"/>
      <c r="G35" s="5"/>
      <c r="H35" s="1" t="s">
        <v>20</v>
      </c>
      <c r="I35" s="5"/>
      <c r="J35" s="5"/>
    </row>
    <row r="36" spans="3:10" s="1" customFormat="1" ht="21">
      <c r="C36" s="1" t="s">
        <v>16</v>
      </c>
      <c r="F36" s="5"/>
      <c r="G36" s="5"/>
      <c r="H36" s="1" t="s">
        <v>23</v>
      </c>
      <c r="I36" s="5"/>
      <c r="J36" s="5"/>
    </row>
    <row r="37" spans="3:10" s="1" customFormat="1" ht="21">
      <c r="C37" s="1" t="s">
        <v>17</v>
      </c>
      <c r="F37" s="5"/>
      <c r="G37" s="5"/>
      <c r="H37" s="1" t="s">
        <v>21</v>
      </c>
      <c r="I37" s="5"/>
      <c r="J37" s="5"/>
    </row>
  </sheetData>
  <sheetProtection/>
  <mergeCells count="11">
    <mergeCell ref="M3:M4"/>
    <mergeCell ref="B3:B4"/>
    <mergeCell ref="F34:G34"/>
    <mergeCell ref="F33:G33"/>
    <mergeCell ref="C3:E4"/>
    <mergeCell ref="E1:M1"/>
    <mergeCell ref="A2:M2"/>
    <mergeCell ref="A3:A4"/>
    <mergeCell ref="F3:J3"/>
    <mergeCell ref="K3:K4"/>
    <mergeCell ref="L3:L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L34" sqref="L34"/>
    </sheetView>
  </sheetViews>
  <sheetFormatPr defaultColWidth="9.140625" defaultRowHeight="15"/>
  <cols>
    <col min="1" max="1" width="3.8515625" style="0" customWidth="1"/>
    <col min="2" max="2" width="6.28125" style="0" customWidth="1"/>
    <col min="3" max="3" width="6.8515625" style="0" customWidth="1"/>
    <col min="4" max="4" width="9.00390625" style="0" customWidth="1"/>
    <col min="5" max="5" width="8.7109375" style="0" customWidth="1"/>
    <col min="6" max="10" width="3.7109375" style="0" customWidth="1"/>
    <col min="11" max="11" width="6.57421875" style="0" customWidth="1"/>
    <col min="12" max="12" width="7.28125" style="0" customWidth="1"/>
    <col min="13" max="13" width="10.00390625" style="0" customWidth="1"/>
  </cols>
  <sheetData>
    <row r="1" spans="1:13" s="1" customFormat="1" ht="21">
      <c r="A1" s="2"/>
      <c r="B1" s="2"/>
      <c r="C1" s="2"/>
      <c r="D1" s="2"/>
      <c r="E1" s="219" t="s">
        <v>2</v>
      </c>
      <c r="F1" s="219"/>
      <c r="G1" s="219"/>
      <c r="H1" s="219"/>
      <c r="I1" s="219"/>
      <c r="J1" s="219"/>
      <c r="K1" s="219"/>
      <c r="L1" s="219"/>
      <c r="M1" s="219"/>
    </row>
    <row r="2" spans="1:13" s="1" customFormat="1" ht="18" customHeight="1">
      <c r="A2" s="222" t="s">
        <v>28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15.75" customHeight="1">
      <c r="A3" s="220" t="s">
        <v>3</v>
      </c>
      <c r="B3" s="226" t="s">
        <v>4</v>
      </c>
      <c r="C3" s="211" t="s">
        <v>5</v>
      </c>
      <c r="D3" s="212"/>
      <c r="E3" s="213"/>
      <c r="F3" s="221" t="s">
        <v>1</v>
      </c>
      <c r="G3" s="221"/>
      <c r="H3" s="221"/>
      <c r="I3" s="221"/>
      <c r="J3" s="221"/>
      <c r="K3" s="217" t="s">
        <v>0</v>
      </c>
      <c r="L3" s="223" t="s">
        <v>11</v>
      </c>
      <c r="M3" s="223" t="s">
        <v>12</v>
      </c>
    </row>
    <row r="4" spans="1:13" s="1" customFormat="1" ht="58.5" customHeight="1">
      <c r="A4" s="220"/>
      <c r="B4" s="227"/>
      <c r="C4" s="214"/>
      <c r="D4" s="215"/>
      <c r="E4" s="21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218"/>
      <c r="L4" s="224"/>
      <c r="M4" s="225"/>
    </row>
    <row r="5" spans="1:13" s="1" customFormat="1" ht="14.25" customHeight="1">
      <c r="A5" s="65">
        <v>1</v>
      </c>
      <c r="B5" s="87">
        <v>13328</v>
      </c>
      <c r="C5" s="39" t="s">
        <v>33</v>
      </c>
      <c r="D5" s="30" t="s">
        <v>315</v>
      </c>
      <c r="E5" s="31" t="s">
        <v>316</v>
      </c>
      <c r="F5" s="172"/>
      <c r="G5" s="172"/>
      <c r="H5" s="172"/>
      <c r="I5" s="172"/>
      <c r="J5" s="172"/>
      <c r="K5" s="3">
        <f aca="true" t="shared" si="0" ref="K5:K24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21" customFormat="1" ht="14.25" customHeight="1">
      <c r="A6" s="65">
        <v>2</v>
      </c>
      <c r="B6" s="87">
        <v>13406</v>
      </c>
      <c r="C6" s="39" t="s">
        <v>33</v>
      </c>
      <c r="D6" s="30" t="s">
        <v>317</v>
      </c>
      <c r="E6" s="31" t="s">
        <v>318</v>
      </c>
      <c r="F6" s="172"/>
      <c r="G6" s="172"/>
      <c r="H6" s="172"/>
      <c r="I6" s="172"/>
      <c r="J6" s="172"/>
      <c r="K6" s="3">
        <f>SUM(F6,G6,H6,I6,J6)</f>
        <v>0</v>
      </c>
      <c r="L6" s="3" t="str">
        <f>IF(K6&lt;=3,"0",IF(K6&lt;=7,"1",IF(K6&lt;=11,"2",IF(K6&gt;=12,"3"))))</f>
        <v>0</v>
      </c>
      <c r="M6" s="3" t="str">
        <f>IF(K6&lt;=3,"ไม่ผ่าน",IF(K6&lt;=7,"ผ่าน",IF(K6&lt;=11,"ดี",IF(K6&gt;=12,"ดีเยี่ยม"))))</f>
        <v>ไม่ผ่าน</v>
      </c>
    </row>
    <row r="7" spans="1:13" s="1" customFormat="1" ht="14.25" customHeight="1">
      <c r="A7" s="65">
        <v>3</v>
      </c>
      <c r="B7" s="87">
        <v>13452</v>
      </c>
      <c r="C7" s="39" t="s">
        <v>33</v>
      </c>
      <c r="D7" s="30" t="s">
        <v>319</v>
      </c>
      <c r="E7" s="61" t="s">
        <v>320</v>
      </c>
      <c r="F7" s="172"/>
      <c r="G7" s="172"/>
      <c r="H7" s="172"/>
      <c r="I7" s="172"/>
      <c r="J7" s="172"/>
      <c r="K7" s="3">
        <f>SUM(F7,G7,H7,I7,J7)</f>
        <v>0</v>
      </c>
      <c r="L7" s="3" t="str">
        <f>IF(K7&lt;=3,"0",IF(K7&lt;=7,"1",IF(K7&lt;=11,"2",IF(K7&gt;=12,"3"))))</f>
        <v>0</v>
      </c>
      <c r="M7" s="3" t="str">
        <f>IF(K7&lt;=3,"ไม่ผ่าน",IF(K7&lt;=7,"ผ่าน",IF(K7&lt;=11,"ดี",IF(K7&gt;=12,"ดีเยี่ยม"))))</f>
        <v>ไม่ผ่าน</v>
      </c>
    </row>
    <row r="8" spans="1:13" s="1" customFormat="1" ht="14.25" customHeight="1">
      <c r="A8" s="65">
        <v>4</v>
      </c>
      <c r="B8" s="87">
        <v>13477</v>
      </c>
      <c r="C8" s="39" t="s">
        <v>33</v>
      </c>
      <c r="D8" s="30" t="s">
        <v>224</v>
      </c>
      <c r="E8" s="31" t="s">
        <v>321</v>
      </c>
      <c r="F8" s="4"/>
      <c r="G8" s="4"/>
      <c r="H8" s="4"/>
      <c r="I8" s="4"/>
      <c r="J8" s="4"/>
      <c r="K8" s="3">
        <f>SUM(F8,G8,H8,I8,J8)</f>
        <v>0</v>
      </c>
      <c r="L8" s="3" t="str">
        <f>IF(K8&lt;=3,"0",IF(K8&lt;=7,"1",IF(K8&lt;=11,"2",IF(K8&gt;=12,"3"))))</f>
        <v>0</v>
      </c>
      <c r="M8" s="3" t="str">
        <f>IF(K8&lt;=3,"ไม่ผ่าน",IF(K8&lt;=7,"ผ่าน",IF(K8&lt;=11,"ดี",IF(K8&gt;=12,"ดีเยี่ยม"))))</f>
        <v>ไม่ผ่าน</v>
      </c>
    </row>
    <row r="9" spans="1:13" s="1" customFormat="1" ht="14.25" customHeight="1">
      <c r="A9" s="65">
        <v>5</v>
      </c>
      <c r="B9" s="88" t="s">
        <v>322</v>
      </c>
      <c r="C9" s="39" t="s">
        <v>33</v>
      </c>
      <c r="D9" s="30" t="s">
        <v>323</v>
      </c>
      <c r="E9" s="31" t="s">
        <v>324</v>
      </c>
      <c r="F9" s="172"/>
      <c r="G9" s="172"/>
      <c r="H9" s="172"/>
      <c r="I9" s="172"/>
      <c r="J9" s="172"/>
      <c r="K9" s="3">
        <f t="shared" si="0"/>
        <v>0</v>
      </c>
      <c r="L9" s="3" t="str">
        <f>IF(K9&lt;=3,"0",IF(K9&lt;=7,"1",IF(K9&lt;=11,"2",IF(K9&gt;=12,"3"))))</f>
        <v>0</v>
      </c>
      <c r="M9" s="3" t="str">
        <f>IF(K9&lt;=3,"ไม่ผ่าน",IF(K9&lt;=7,"ผ่าน",IF(K9&lt;=11,"ดี",IF(K9&gt;=12,"ดีเยี่ยม"))))</f>
        <v>ไม่ผ่าน</v>
      </c>
    </row>
    <row r="10" spans="1:13" s="1" customFormat="1" ht="14.25" customHeight="1">
      <c r="A10" s="65">
        <v>6</v>
      </c>
      <c r="B10" s="88" t="s">
        <v>325</v>
      </c>
      <c r="C10" s="39" t="s">
        <v>33</v>
      </c>
      <c r="D10" s="30" t="s">
        <v>326</v>
      </c>
      <c r="E10" s="31" t="s">
        <v>327</v>
      </c>
      <c r="F10" s="172"/>
      <c r="G10" s="172"/>
      <c r="H10" s="172"/>
      <c r="I10" s="172"/>
      <c r="J10" s="172"/>
      <c r="K10" s="3">
        <f t="shared" si="0"/>
        <v>0</v>
      </c>
      <c r="L10" s="3" t="str">
        <f aca="true" t="shared" si="1" ref="L10:L32">IF(K10&lt;=3,"0",IF(K10&lt;=7,"1",IF(K10&lt;=11,"2",IF(K10&gt;=12,"3"))))</f>
        <v>0</v>
      </c>
      <c r="M10" s="3" t="str">
        <f aca="true" t="shared" si="2" ref="M10:M20">IF(K10&lt;=3,"ไม่ผ่าน",IF(K10&lt;=7,"ผ่าน",IF(K10&lt;=11,"ดี",IF(K10&gt;=12,"ดีเยี่ยม"))))</f>
        <v>ไม่ผ่าน</v>
      </c>
    </row>
    <row r="11" spans="1:13" s="1" customFormat="1" ht="14.25" customHeight="1">
      <c r="A11" s="65">
        <v>7</v>
      </c>
      <c r="B11" s="88" t="s">
        <v>328</v>
      </c>
      <c r="C11" s="39" t="s">
        <v>33</v>
      </c>
      <c r="D11" s="30" t="s">
        <v>319</v>
      </c>
      <c r="E11" s="31" t="s">
        <v>329</v>
      </c>
      <c r="F11" s="172"/>
      <c r="G11" s="172"/>
      <c r="H11" s="172"/>
      <c r="I11" s="172"/>
      <c r="J11" s="172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4.25" customHeight="1">
      <c r="A12" s="65">
        <v>8</v>
      </c>
      <c r="B12" s="88" t="s">
        <v>330</v>
      </c>
      <c r="C12" s="39" t="s">
        <v>33</v>
      </c>
      <c r="D12" s="30" t="s">
        <v>331</v>
      </c>
      <c r="E12" s="31" t="s">
        <v>332</v>
      </c>
      <c r="F12" s="172"/>
      <c r="G12" s="172"/>
      <c r="H12" s="172"/>
      <c r="I12" s="172"/>
      <c r="J12" s="172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4.25" customHeight="1">
      <c r="A13" s="65">
        <v>9</v>
      </c>
      <c r="B13" s="88" t="s">
        <v>333</v>
      </c>
      <c r="C13" s="86" t="s">
        <v>33</v>
      </c>
      <c r="D13" s="86" t="s">
        <v>334</v>
      </c>
      <c r="E13" s="86" t="s">
        <v>335</v>
      </c>
      <c r="F13" s="172"/>
      <c r="G13" s="172"/>
      <c r="H13" s="172"/>
      <c r="I13" s="172"/>
      <c r="J13" s="172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4.25" customHeight="1">
      <c r="A14" s="65">
        <v>10</v>
      </c>
      <c r="B14" s="87">
        <v>13343</v>
      </c>
      <c r="C14" s="39" t="s">
        <v>39</v>
      </c>
      <c r="D14" s="30" t="s">
        <v>336</v>
      </c>
      <c r="E14" s="31" t="s">
        <v>337</v>
      </c>
      <c r="F14" s="172"/>
      <c r="G14" s="172"/>
      <c r="H14" s="172"/>
      <c r="I14" s="172"/>
      <c r="J14" s="172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4.25" customHeight="1">
      <c r="A15" s="65">
        <v>11</v>
      </c>
      <c r="B15" s="87">
        <v>13379</v>
      </c>
      <c r="C15" s="86" t="s">
        <v>39</v>
      </c>
      <c r="D15" s="86" t="s">
        <v>338</v>
      </c>
      <c r="E15" s="86" t="s">
        <v>339</v>
      </c>
      <c r="F15" s="172"/>
      <c r="G15" s="172"/>
      <c r="H15" s="172"/>
      <c r="I15" s="172"/>
      <c r="J15" s="172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4.25" customHeight="1">
      <c r="A16" s="65">
        <v>12</v>
      </c>
      <c r="B16" s="87">
        <v>13381</v>
      </c>
      <c r="C16" s="39" t="s">
        <v>39</v>
      </c>
      <c r="D16" s="30" t="s">
        <v>340</v>
      </c>
      <c r="E16" s="31" t="s">
        <v>341</v>
      </c>
      <c r="F16" s="172"/>
      <c r="G16" s="172"/>
      <c r="H16" s="172"/>
      <c r="I16" s="172"/>
      <c r="J16" s="172"/>
      <c r="K16" s="3">
        <f t="shared" si="0"/>
        <v>0</v>
      </c>
      <c r="L16" s="3" t="str">
        <f t="shared" si="1"/>
        <v>0</v>
      </c>
      <c r="M16" s="3" t="str">
        <f t="shared" si="2"/>
        <v>ไม่ผ่าน</v>
      </c>
    </row>
    <row r="17" spans="1:13" s="1" customFormat="1" ht="14.25" customHeight="1">
      <c r="A17" s="65">
        <v>13</v>
      </c>
      <c r="B17" s="87">
        <v>13411</v>
      </c>
      <c r="C17" s="39" t="s">
        <v>39</v>
      </c>
      <c r="D17" s="30" t="s">
        <v>342</v>
      </c>
      <c r="E17" s="31" t="s">
        <v>343</v>
      </c>
      <c r="F17" s="172"/>
      <c r="G17" s="172"/>
      <c r="H17" s="172"/>
      <c r="I17" s="172"/>
      <c r="J17" s="172"/>
      <c r="K17" s="3">
        <f t="shared" si="0"/>
        <v>0</v>
      </c>
      <c r="L17" s="3" t="str">
        <f t="shared" si="1"/>
        <v>0</v>
      </c>
      <c r="M17" s="3" t="str">
        <f t="shared" si="2"/>
        <v>ไม่ผ่าน</v>
      </c>
    </row>
    <row r="18" spans="1:13" s="1" customFormat="1" ht="14.25" customHeight="1">
      <c r="A18" s="65">
        <v>14</v>
      </c>
      <c r="B18" s="87">
        <v>13412</v>
      </c>
      <c r="C18" s="39" t="s">
        <v>39</v>
      </c>
      <c r="D18" s="30" t="s">
        <v>344</v>
      </c>
      <c r="E18" s="31" t="s">
        <v>345</v>
      </c>
      <c r="F18" s="172"/>
      <c r="G18" s="172"/>
      <c r="H18" s="172"/>
      <c r="I18" s="172"/>
      <c r="J18" s="172"/>
      <c r="K18" s="3">
        <f t="shared" si="0"/>
        <v>0</v>
      </c>
      <c r="L18" s="3" t="str">
        <f t="shared" si="1"/>
        <v>0</v>
      </c>
      <c r="M18" s="3" t="str">
        <f t="shared" si="2"/>
        <v>ไม่ผ่าน</v>
      </c>
    </row>
    <row r="19" spans="1:13" s="21" customFormat="1" ht="14.25" customHeight="1">
      <c r="A19" s="65">
        <v>15</v>
      </c>
      <c r="B19" s="87">
        <v>13415</v>
      </c>
      <c r="C19" s="39" t="s">
        <v>39</v>
      </c>
      <c r="D19" s="30" t="s">
        <v>246</v>
      </c>
      <c r="E19" s="31" t="s">
        <v>346</v>
      </c>
      <c r="F19" s="172"/>
      <c r="G19" s="172"/>
      <c r="H19" s="172"/>
      <c r="I19" s="172"/>
      <c r="J19" s="172"/>
      <c r="K19" s="3">
        <f>SUM(F19,G19,H19,I19,J19)</f>
        <v>0</v>
      </c>
      <c r="L19" s="3" t="str">
        <f t="shared" si="1"/>
        <v>0</v>
      </c>
      <c r="M19" s="3" t="str">
        <f t="shared" si="2"/>
        <v>ไม่ผ่าน</v>
      </c>
    </row>
    <row r="20" spans="1:13" s="21" customFormat="1" ht="14.25" customHeight="1">
      <c r="A20" s="65">
        <v>16</v>
      </c>
      <c r="B20" s="87">
        <v>13416</v>
      </c>
      <c r="C20" s="39" t="s">
        <v>39</v>
      </c>
      <c r="D20" s="30" t="s">
        <v>347</v>
      </c>
      <c r="E20" s="31" t="s">
        <v>348</v>
      </c>
      <c r="F20" s="172"/>
      <c r="G20" s="172"/>
      <c r="H20" s="172"/>
      <c r="I20" s="172"/>
      <c r="J20" s="172"/>
      <c r="K20" s="3">
        <f>SUM(F20,G20,H20,I20,J20)</f>
        <v>0</v>
      </c>
      <c r="L20" s="3" t="str">
        <f t="shared" si="1"/>
        <v>0</v>
      </c>
      <c r="M20" s="3" t="str">
        <f t="shared" si="2"/>
        <v>ไม่ผ่าน</v>
      </c>
    </row>
    <row r="21" spans="1:13" s="1" customFormat="1" ht="14.25" customHeight="1">
      <c r="A21" s="65">
        <v>17</v>
      </c>
      <c r="B21" s="87">
        <v>13425</v>
      </c>
      <c r="C21" s="86" t="s">
        <v>39</v>
      </c>
      <c r="D21" s="86" t="s">
        <v>349</v>
      </c>
      <c r="E21" s="86" t="s">
        <v>350</v>
      </c>
      <c r="F21" s="172"/>
      <c r="G21" s="172"/>
      <c r="H21" s="172"/>
      <c r="I21" s="172"/>
      <c r="J21" s="172"/>
      <c r="K21" s="3">
        <f t="shared" si="0"/>
        <v>0</v>
      </c>
      <c r="L21" s="3" t="str">
        <f>IF(K21&lt;=3,"0",IF(K21&lt;=7,"1",IF(K21&lt;=11,"2",IF(K21&gt;=12,"3"))))</f>
        <v>0</v>
      </c>
      <c r="M21" s="3" t="str">
        <f>IF(K21&lt;=3,"ไม่ผ่าน",IF(K21&lt;=7,"ผ่าน",IF(K21&lt;=11,"ดี",IF(K21&gt;=12,"ดีเยี่ยม"))))</f>
        <v>ไม่ผ่าน</v>
      </c>
    </row>
    <row r="22" spans="1:13" s="1" customFormat="1" ht="14.25" customHeight="1">
      <c r="A22" s="65">
        <v>18</v>
      </c>
      <c r="B22" s="87">
        <v>13466</v>
      </c>
      <c r="C22" s="39" t="s">
        <v>39</v>
      </c>
      <c r="D22" s="30" t="s">
        <v>351</v>
      </c>
      <c r="E22" s="31" t="s">
        <v>352</v>
      </c>
      <c r="F22" s="172"/>
      <c r="G22" s="172"/>
      <c r="H22" s="172"/>
      <c r="I22" s="172"/>
      <c r="J22" s="172"/>
      <c r="K22" s="3">
        <f t="shared" si="0"/>
        <v>0</v>
      </c>
      <c r="L22" s="3" t="str">
        <f t="shared" si="1"/>
        <v>0</v>
      </c>
      <c r="M22" s="3" t="str">
        <f aca="true" t="shared" si="3" ref="M22:M30">IF(K22&lt;=3,"ไม่ผ่าน",IF(K22&lt;=7,"ผ่าน",IF(K22&lt;=11,"ดี",IF(K22&gt;=12,"ดีเยี่ยม"))))</f>
        <v>ไม่ผ่าน</v>
      </c>
    </row>
    <row r="23" spans="1:13" s="1" customFormat="1" ht="14.25" customHeight="1">
      <c r="A23" s="65">
        <v>19</v>
      </c>
      <c r="B23" s="87">
        <v>13538</v>
      </c>
      <c r="C23" s="39" t="s">
        <v>39</v>
      </c>
      <c r="D23" s="30" t="s">
        <v>353</v>
      </c>
      <c r="E23" s="31" t="s">
        <v>354</v>
      </c>
      <c r="F23" s="172"/>
      <c r="G23" s="172"/>
      <c r="H23" s="172"/>
      <c r="I23" s="172"/>
      <c r="J23" s="172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4.25" customHeight="1">
      <c r="A24" s="65">
        <v>20</v>
      </c>
      <c r="B24" s="87">
        <v>13621</v>
      </c>
      <c r="C24" s="39" t="s">
        <v>39</v>
      </c>
      <c r="D24" s="30" t="s">
        <v>355</v>
      </c>
      <c r="E24" s="31" t="s">
        <v>356</v>
      </c>
      <c r="F24" s="172"/>
      <c r="G24" s="172"/>
      <c r="H24" s="172"/>
      <c r="I24" s="172"/>
      <c r="J24" s="172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4.25" customHeight="1">
      <c r="A25" s="65">
        <v>21</v>
      </c>
      <c r="B25" s="88" t="s">
        <v>358</v>
      </c>
      <c r="C25" s="39" t="s">
        <v>39</v>
      </c>
      <c r="D25" s="30" t="s">
        <v>359</v>
      </c>
      <c r="E25" s="31" t="s">
        <v>360</v>
      </c>
      <c r="F25" s="172"/>
      <c r="G25" s="172"/>
      <c r="H25" s="172"/>
      <c r="I25" s="172"/>
      <c r="J25" s="172"/>
      <c r="K25" s="3">
        <f>SUM(F25,G25,H25,I25,J25)</f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4.25" customHeight="1">
      <c r="A26" s="65">
        <v>22</v>
      </c>
      <c r="B26" s="88" t="s">
        <v>361</v>
      </c>
      <c r="C26" s="39" t="s">
        <v>39</v>
      </c>
      <c r="D26" s="30" t="s">
        <v>362</v>
      </c>
      <c r="E26" s="31" t="s">
        <v>363</v>
      </c>
      <c r="F26" s="172"/>
      <c r="G26" s="172"/>
      <c r="H26" s="172"/>
      <c r="I26" s="172"/>
      <c r="J26" s="172"/>
      <c r="K26" s="3">
        <f>SUM(F26,G26,H26,I26,J26)</f>
        <v>0</v>
      </c>
      <c r="L26" s="3" t="str">
        <f t="shared" si="1"/>
        <v>0</v>
      </c>
      <c r="M26" s="3" t="str">
        <f t="shared" si="3"/>
        <v>ไม่ผ่าน</v>
      </c>
    </row>
    <row r="27" spans="1:13" s="21" customFormat="1" ht="14.25" customHeight="1">
      <c r="A27" s="65">
        <v>23</v>
      </c>
      <c r="B27" s="88" t="s">
        <v>364</v>
      </c>
      <c r="C27" s="39" t="s">
        <v>39</v>
      </c>
      <c r="D27" s="30" t="s">
        <v>365</v>
      </c>
      <c r="E27" s="31" t="s">
        <v>366</v>
      </c>
      <c r="F27" s="172"/>
      <c r="G27" s="172"/>
      <c r="H27" s="172"/>
      <c r="I27" s="172"/>
      <c r="J27" s="172"/>
      <c r="K27" s="3">
        <f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4.25" customHeight="1">
      <c r="A28" s="65">
        <v>24</v>
      </c>
      <c r="B28" s="88" t="s">
        <v>367</v>
      </c>
      <c r="C28" s="39" t="s">
        <v>39</v>
      </c>
      <c r="D28" s="30" t="s">
        <v>368</v>
      </c>
      <c r="E28" s="31" t="s">
        <v>369</v>
      </c>
      <c r="F28" s="172"/>
      <c r="G28" s="172"/>
      <c r="H28" s="172"/>
      <c r="I28" s="172"/>
      <c r="J28" s="172"/>
      <c r="K28" s="3">
        <f>SUM(F28,G28,H28,I28,J28)</f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4.25" customHeight="1">
      <c r="A29" s="65">
        <v>25</v>
      </c>
      <c r="B29" s="66" t="s">
        <v>370</v>
      </c>
      <c r="C29" s="38" t="s">
        <v>39</v>
      </c>
      <c r="D29" s="30" t="s">
        <v>371</v>
      </c>
      <c r="E29" s="31" t="s">
        <v>372</v>
      </c>
      <c r="F29" s="172"/>
      <c r="G29" s="172"/>
      <c r="H29" s="172"/>
      <c r="I29" s="172"/>
      <c r="J29" s="172"/>
      <c r="K29" s="3">
        <f>SUM(F29,G29,H29,I29,J29)</f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4.25" customHeight="1">
      <c r="A30" s="65">
        <v>26</v>
      </c>
      <c r="B30" s="66" t="s">
        <v>373</v>
      </c>
      <c r="C30" s="35" t="s">
        <v>39</v>
      </c>
      <c r="D30" s="91" t="s">
        <v>374</v>
      </c>
      <c r="E30" s="92" t="s">
        <v>375</v>
      </c>
      <c r="F30" s="172"/>
      <c r="G30" s="172"/>
      <c r="H30" s="172"/>
      <c r="I30" s="172"/>
      <c r="J30" s="172"/>
      <c r="K30" s="3">
        <f>SUM(F30,G30,H30,I30,J30)</f>
        <v>0</v>
      </c>
      <c r="L30" s="3" t="str">
        <f t="shared" si="1"/>
        <v>0</v>
      </c>
      <c r="M30" s="3" t="str">
        <f t="shared" si="3"/>
        <v>ไม่ผ่าน</v>
      </c>
    </row>
    <row r="31" spans="1:13" s="1" customFormat="1" ht="14.25" customHeight="1">
      <c r="A31" s="65">
        <v>27</v>
      </c>
      <c r="B31" s="66" t="s">
        <v>376</v>
      </c>
      <c r="C31" s="38" t="s">
        <v>39</v>
      </c>
      <c r="D31" s="30" t="s">
        <v>377</v>
      </c>
      <c r="E31" s="31" t="s">
        <v>378</v>
      </c>
      <c r="F31" s="172"/>
      <c r="G31" s="172"/>
      <c r="H31" s="172"/>
      <c r="I31" s="172"/>
      <c r="J31" s="172"/>
      <c r="K31" s="3">
        <f>SUM(F31,G31,H31,I31,J31)</f>
        <v>0</v>
      </c>
      <c r="L31" s="3" t="str">
        <f>IF(K31&lt;=3,"0",IF(K31&lt;=7,"1",IF(K31&lt;=11,"2",IF(K31&gt;=12,"3"))))</f>
        <v>0</v>
      </c>
      <c r="M31" s="3" t="str">
        <f>IF(K31&lt;=3,"ไม่ผ่าน",IF(K31&lt;=7,"ผ่าน",IF(K31&lt;=11,"ดี",IF(K31&gt;=12,"ดีเยี่ยม"))))</f>
        <v>ไม่ผ่าน</v>
      </c>
    </row>
    <row r="32" spans="1:13" s="1" customFormat="1" ht="14.25" customHeight="1">
      <c r="A32" s="65">
        <v>28</v>
      </c>
      <c r="B32" s="67">
        <v>13432</v>
      </c>
      <c r="C32" s="89" t="s">
        <v>39</v>
      </c>
      <c r="D32" s="89" t="s">
        <v>379</v>
      </c>
      <c r="E32" s="90" t="s">
        <v>270</v>
      </c>
      <c r="F32" s="172"/>
      <c r="G32" s="172"/>
      <c r="H32" s="172"/>
      <c r="I32" s="172"/>
      <c r="J32" s="172"/>
      <c r="K32" s="3">
        <f>SUM(F32,G32,H32,I32,J32)</f>
        <v>0</v>
      </c>
      <c r="L32" s="3" t="str">
        <f t="shared" si="1"/>
        <v>0</v>
      </c>
      <c r="M32" s="3" t="str">
        <f>IF(K32&lt;=3,"ไม่ผ่าน",IF(K32&lt;=7,"ผ่าน",IF(K32&lt;=11,"ดี",IF(K32&gt;=12,"ดีเยี่ยม"))))</f>
        <v>ไม่ผ่าน</v>
      </c>
    </row>
    <row r="33" spans="1:13" s="21" customFormat="1" ht="20.25" customHeight="1">
      <c r="A33" s="130"/>
      <c r="B33" s="130"/>
      <c r="C33" s="130"/>
      <c r="D33" s="130"/>
      <c r="E33" s="130"/>
      <c r="F33" s="171">
        <f>COUNTIF(L5:L32,3)</f>
        <v>0</v>
      </c>
      <c r="G33" s="171">
        <f>COUNTIF(L5:L32,2)</f>
        <v>0</v>
      </c>
      <c r="H33" s="171">
        <f>COUNTIF(L5:L32,1)</f>
        <v>0</v>
      </c>
      <c r="I33" s="171">
        <f>COUNTIF(L5:L32,0)</f>
        <v>28</v>
      </c>
      <c r="J33" s="154"/>
      <c r="K33" s="155"/>
      <c r="L33" s="155"/>
      <c r="M33" s="155"/>
    </row>
    <row r="34" spans="3:10" s="124" customFormat="1" ht="14.25" customHeight="1">
      <c r="C34" s="124" t="s">
        <v>2</v>
      </c>
      <c r="F34" s="132"/>
      <c r="G34" s="132"/>
      <c r="H34" s="132"/>
      <c r="I34" s="132"/>
      <c r="J34" s="132"/>
    </row>
    <row r="35" spans="3:14" s="124" customFormat="1" ht="14.25" customHeight="1">
      <c r="C35" s="124" t="s">
        <v>13</v>
      </c>
      <c r="F35" s="228">
        <f>(F33*100)/28</f>
        <v>0</v>
      </c>
      <c r="G35" s="228"/>
      <c r="H35" s="132"/>
      <c r="I35" s="132"/>
      <c r="J35" s="132"/>
      <c r="K35" s="132" t="s">
        <v>18</v>
      </c>
      <c r="M35" s="167">
        <f>(H33*100)/28</f>
        <v>0</v>
      </c>
      <c r="N35" s="166"/>
    </row>
    <row r="36" spans="3:14" s="124" customFormat="1" ht="14.25" customHeight="1">
      <c r="C36" s="124" t="s">
        <v>14</v>
      </c>
      <c r="F36" s="228">
        <f>(G33*100)/28</f>
        <v>0</v>
      </c>
      <c r="G36" s="228"/>
      <c r="H36" s="132"/>
      <c r="I36" s="132"/>
      <c r="J36" s="132"/>
      <c r="K36" s="132" t="s">
        <v>19</v>
      </c>
      <c r="M36" s="167">
        <f>(I33*100)/28</f>
        <v>100</v>
      </c>
      <c r="N36" s="166"/>
    </row>
    <row r="37" spans="3:10" s="124" customFormat="1" ht="14.25" customHeight="1">
      <c r="C37" s="124" t="s">
        <v>15</v>
      </c>
      <c r="F37" s="132"/>
      <c r="G37" s="132"/>
      <c r="H37" s="132"/>
      <c r="I37" s="124" t="s">
        <v>20</v>
      </c>
      <c r="J37" s="132"/>
    </row>
    <row r="38" spans="3:10" s="124" customFormat="1" ht="14.25" customHeight="1">
      <c r="C38" s="124" t="s">
        <v>16</v>
      </c>
      <c r="F38" s="132"/>
      <c r="G38" s="132"/>
      <c r="H38" s="132"/>
      <c r="I38" s="124" t="s">
        <v>23</v>
      </c>
      <c r="J38" s="132"/>
    </row>
    <row r="39" spans="3:10" s="124" customFormat="1" ht="14.25" customHeight="1">
      <c r="C39" s="124" t="s">
        <v>17</v>
      </c>
      <c r="F39" s="132"/>
      <c r="G39" s="132"/>
      <c r="H39" s="132"/>
      <c r="I39" s="124" t="s">
        <v>21</v>
      </c>
      <c r="J39" s="132"/>
    </row>
  </sheetData>
  <sheetProtection/>
  <mergeCells count="11">
    <mergeCell ref="M3:M4"/>
    <mergeCell ref="B3:B4"/>
    <mergeCell ref="F35:G35"/>
    <mergeCell ref="F36:G36"/>
    <mergeCell ref="C3:E4"/>
    <mergeCell ref="E1:M1"/>
    <mergeCell ref="A2:M2"/>
    <mergeCell ref="A3:A4"/>
    <mergeCell ref="F3:J3"/>
    <mergeCell ref="K3:K4"/>
    <mergeCell ref="L3:L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8515625" style="0" customWidth="1"/>
    <col min="2" max="2" width="7.00390625" style="0" customWidth="1"/>
    <col min="3" max="3" width="6.421875" style="0" customWidth="1"/>
    <col min="4" max="5" width="8.421875" style="0" customWidth="1"/>
    <col min="6" max="10" width="3.7109375" style="0" customWidth="1"/>
    <col min="11" max="11" width="6.421875" style="0" customWidth="1"/>
    <col min="12" max="12" width="6.7109375" style="0" customWidth="1"/>
    <col min="13" max="13" width="7.57421875" style="0" customWidth="1"/>
  </cols>
  <sheetData>
    <row r="1" spans="1:13" s="1" customFormat="1" ht="21">
      <c r="A1" s="2"/>
      <c r="B1" s="2"/>
      <c r="C1" s="2"/>
      <c r="D1" s="2"/>
      <c r="E1" s="219" t="s">
        <v>2</v>
      </c>
      <c r="F1" s="219"/>
      <c r="G1" s="219"/>
      <c r="H1" s="219"/>
      <c r="I1" s="219"/>
      <c r="J1" s="219"/>
      <c r="K1" s="219"/>
      <c r="L1" s="219"/>
      <c r="M1" s="219"/>
    </row>
    <row r="2" spans="1:13" s="1" customFormat="1" ht="29.25" customHeight="1">
      <c r="A2" s="222" t="s">
        <v>29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21" customHeight="1">
      <c r="A3" s="220" t="s">
        <v>3</v>
      </c>
      <c r="B3" s="226" t="s">
        <v>4</v>
      </c>
      <c r="C3" s="211" t="s">
        <v>5</v>
      </c>
      <c r="D3" s="212"/>
      <c r="E3" s="213"/>
      <c r="F3" s="221" t="s">
        <v>1</v>
      </c>
      <c r="G3" s="221"/>
      <c r="H3" s="221"/>
      <c r="I3" s="221"/>
      <c r="J3" s="221"/>
      <c r="K3" s="217" t="s">
        <v>0</v>
      </c>
      <c r="L3" s="223" t="s">
        <v>11</v>
      </c>
      <c r="M3" s="223" t="s">
        <v>12</v>
      </c>
    </row>
    <row r="4" spans="1:13" s="1" customFormat="1" ht="58.5" customHeight="1">
      <c r="A4" s="220"/>
      <c r="B4" s="227"/>
      <c r="C4" s="214"/>
      <c r="D4" s="215"/>
      <c r="E4" s="21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218"/>
      <c r="L4" s="224"/>
      <c r="M4" s="225"/>
    </row>
    <row r="5" spans="1:13" s="1" customFormat="1" ht="15.75" customHeight="1">
      <c r="A5" s="69">
        <v>1</v>
      </c>
      <c r="B5" s="108">
        <v>13436</v>
      </c>
      <c r="C5" s="93" t="s">
        <v>33</v>
      </c>
      <c r="D5" s="94" t="s">
        <v>380</v>
      </c>
      <c r="E5" s="95" t="s">
        <v>381</v>
      </c>
      <c r="F5" s="172"/>
      <c r="G5" s="172"/>
      <c r="H5" s="172"/>
      <c r="I5" s="172"/>
      <c r="J5" s="172"/>
      <c r="K5" s="3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.75" customHeight="1">
      <c r="A6" s="69">
        <v>2</v>
      </c>
      <c r="B6" s="108">
        <v>13441</v>
      </c>
      <c r="C6" s="96" t="s">
        <v>33</v>
      </c>
      <c r="D6" s="50" t="s">
        <v>83</v>
      </c>
      <c r="E6" s="97" t="s">
        <v>382</v>
      </c>
      <c r="F6" s="172"/>
      <c r="G6" s="172"/>
      <c r="H6" s="172"/>
      <c r="I6" s="172"/>
      <c r="J6" s="172"/>
      <c r="K6" s="3">
        <f t="shared" si="0"/>
        <v>0</v>
      </c>
      <c r="L6" s="3" t="str">
        <f aca="true" t="shared" si="1" ref="L6:L29">IF(K6&lt;=3,"0",IF(K6&lt;=7,"1",IF(K6&lt;=11,"2",IF(K6&gt;=12,"3"))))</f>
        <v>0</v>
      </c>
      <c r="M6" s="3" t="str">
        <f aca="true" t="shared" si="2" ref="M6:M15">IF(K6&lt;=3,"ไม่ผ่าน",IF(K6&lt;=7,"ผ่าน",IF(K6&lt;=11,"ดี",IF(K6&gt;=12,"ดีเยี่ยม"))))</f>
        <v>ไม่ผ่าน</v>
      </c>
    </row>
    <row r="7" spans="1:13" s="1" customFormat="1" ht="15.75" customHeight="1">
      <c r="A7" s="69">
        <v>3</v>
      </c>
      <c r="B7" s="108">
        <v>13525</v>
      </c>
      <c r="C7" s="96" t="s">
        <v>33</v>
      </c>
      <c r="D7" s="50" t="s">
        <v>383</v>
      </c>
      <c r="E7" s="98" t="s">
        <v>384</v>
      </c>
      <c r="F7" s="172"/>
      <c r="G7" s="172"/>
      <c r="H7" s="172"/>
      <c r="I7" s="172"/>
      <c r="J7" s="172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.75" customHeight="1">
      <c r="A8" s="69">
        <v>4</v>
      </c>
      <c r="B8" s="108">
        <v>13532</v>
      </c>
      <c r="C8" s="96" t="s">
        <v>33</v>
      </c>
      <c r="D8" s="50" t="s">
        <v>385</v>
      </c>
      <c r="E8" s="98" t="s">
        <v>386</v>
      </c>
      <c r="F8" s="4"/>
      <c r="G8" s="4"/>
      <c r="H8" s="4"/>
      <c r="I8" s="4"/>
      <c r="J8" s="4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.75" customHeight="1">
      <c r="A9" s="69">
        <v>5</v>
      </c>
      <c r="B9" s="109">
        <v>14722</v>
      </c>
      <c r="C9" s="104" t="s">
        <v>33</v>
      </c>
      <c r="D9" s="105" t="s">
        <v>387</v>
      </c>
      <c r="E9" s="106" t="s">
        <v>388</v>
      </c>
      <c r="F9" s="172"/>
      <c r="G9" s="172"/>
      <c r="H9" s="172"/>
      <c r="I9" s="172"/>
      <c r="J9" s="172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.75" customHeight="1">
      <c r="A10" s="69">
        <v>6</v>
      </c>
      <c r="B10" s="110" t="s">
        <v>389</v>
      </c>
      <c r="C10" s="96" t="s">
        <v>33</v>
      </c>
      <c r="D10" s="50" t="s">
        <v>390</v>
      </c>
      <c r="E10" s="98" t="s">
        <v>391</v>
      </c>
      <c r="F10" s="172"/>
      <c r="G10" s="172"/>
      <c r="H10" s="172"/>
      <c r="I10" s="172"/>
      <c r="J10" s="172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.75" customHeight="1">
      <c r="A11" s="69">
        <v>7</v>
      </c>
      <c r="B11" s="108">
        <v>13376</v>
      </c>
      <c r="C11" s="96" t="s">
        <v>39</v>
      </c>
      <c r="D11" s="50" t="s">
        <v>392</v>
      </c>
      <c r="E11" s="98" t="s">
        <v>270</v>
      </c>
      <c r="F11" s="172"/>
      <c r="G11" s="172"/>
      <c r="H11" s="172"/>
      <c r="I11" s="172"/>
      <c r="J11" s="172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21" customFormat="1" ht="15.75" customHeight="1">
      <c r="A12" s="69">
        <v>8</v>
      </c>
      <c r="B12" s="108">
        <v>13386</v>
      </c>
      <c r="C12" s="96" t="s">
        <v>39</v>
      </c>
      <c r="D12" s="50" t="s">
        <v>393</v>
      </c>
      <c r="E12" s="98" t="s">
        <v>394</v>
      </c>
      <c r="F12" s="4"/>
      <c r="G12" s="4"/>
      <c r="H12" s="4"/>
      <c r="I12" s="4"/>
      <c r="J12" s="4"/>
      <c r="K12" s="3">
        <f>SUM(F12,G12,H12,I12,J12)</f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5.75" customHeight="1">
      <c r="A13" s="69">
        <v>9</v>
      </c>
      <c r="B13" s="108">
        <v>13417</v>
      </c>
      <c r="C13" s="96" t="s">
        <v>39</v>
      </c>
      <c r="D13" s="50" t="s">
        <v>395</v>
      </c>
      <c r="E13" s="98" t="s">
        <v>396</v>
      </c>
      <c r="F13" s="172"/>
      <c r="G13" s="172"/>
      <c r="H13" s="172"/>
      <c r="I13" s="172"/>
      <c r="J13" s="172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.75" customHeight="1">
      <c r="A14" s="69">
        <v>10</v>
      </c>
      <c r="B14" s="108">
        <v>13419</v>
      </c>
      <c r="C14" s="96" t="s">
        <v>39</v>
      </c>
      <c r="D14" s="50" t="s">
        <v>397</v>
      </c>
      <c r="E14" s="98" t="s">
        <v>398</v>
      </c>
      <c r="F14" s="172"/>
      <c r="G14" s="172"/>
      <c r="H14" s="172"/>
      <c r="I14" s="172"/>
      <c r="J14" s="172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.75" customHeight="1">
      <c r="A15" s="69">
        <v>11</v>
      </c>
      <c r="B15" s="108">
        <v>13453</v>
      </c>
      <c r="C15" s="96" t="s">
        <v>39</v>
      </c>
      <c r="D15" s="50" t="s">
        <v>399</v>
      </c>
      <c r="E15" s="98" t="s">
        <v>400</v>
      </c>
      <c r="F15" s="172"/>
      <c r="G15" s="172"/>
      <c r="H15" s="172"/>
      <c r="I15" s="172"/>
      <c r="J15" s="172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.75" customHeight="1">
      <c r="A16" s="69">
        <v>12</v>
      </c>
      <c r="B16" s="108">
        <v>13454</v>
      </c>
      <c r="C16" s="96" t="s">
        <v>39</v>
      </c>
      <c r="D16" s="50" t="s">
        <v>401</v>
      </c>
      <c r="E16" s="98" t="s">
        <v>402</v>
      </c>
      <c r="F16" s="4"/>
      <c r="G16" s="4"/>
      <c r="H16" s="4"/>
      <c r="I16" s="4"/>
      <c r="J16" s="4"/>
      <c r="K16" s="3">
        <f t="shared" si="0"/>
        <v>0</v>
      </c>
      <c r="L16" s="3" t="str">
        <f t="shared" si="1"/>
        <v>0</v>
      </c>
      <c r="M16" s="3" t="str">
        <f aca="true" t="shared" si="3" ref="M16:M29">IF(K16&lt;=3,"ไม่ผ่าน",IF(K16&lt;=7,"ผ่าน",IF(K16&lt;=11,"ดี",IF(K16&gt;=12,"ดีเยี่ยม"))))</f>
        <v>ไม่ผ่าน</v>
      </c>
    </row>
    <row r="17" spans="1:13" s="1" customFormat="1" ht="15.75" customHeight="1">
      <c r="A17" s="69">
        <v>13</v>
      </c>
      <c r="B17" s="108">
        <v>13457</v>
      </c>
      <c r="C17" s="96" t="s">
        <v>39</v>
      </c>
      <c r="D17" s="50" t="s">
        <v>174</v>
      </c>
      <c r="E17" s="97" t="s">
        <v>382</v>
      </c>
      <c r="F17" s="172"/>
      <c r="G17" s="172"/>
      <c r="H17" s="172"/>
      <c r="I17" s="172"/>
      <c r="J17" s="172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5.75" customHeight="1">
      <c r="A18" s="69">
        <v>14</v>
      </c>
      <c r="B18" s="108">
        <v>13463</v>
      </c>
      <c r="C18" s="96" t="s">
        <v>39</v>
      </c>
      <c r="D18" s="50" t="s">
        <v>403</v>
      </c>
      <c r="E18" s="98" t="s">
        <v>404</v>
      </c>
      <c r="F18" s="172"/>
      <c r="G18" s="172"/>
      <c r="H18" s="172"/>
      <c r="I18" s="172"/>
      <c r="J18" s="172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5.75" customHeight="1">
      <c r="A19" s="69">
        <v>15</v>
      </c>
      <c r="B19" s="108">
        <v>13464</v>
      </c>
      <c r="C19" s="96" t="s">
        <v>39</v>
      </c>
      <c r="D19" s="50" t="s">
        <v>405</v>
      </c>
      <c r="E19" s="98" t="s">
        <v>406</v>
      </c>
      <c r="F19" s="172"/>
      <c r="G19" s="172"/>
      <c r="H19" s="172"/>
      <c r="I19" s="172"/>
      <c r="J19" s="172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.75" customHeight="1">
      <c r="A20" s="69">
        <v>16</v>
      </c>
      <c r="B20" s="108">
        <v>13469</v>
      </c>
      <c r="C20" s="96" t="s">
        <v>39</v>
      </c>
      <c r="D20" s="50" t="s">
        <v>109</v>
      </c>
      <c r="E20" s="98" t="s">
        <v>407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.75" customHeight="1">
      <c r="A21" s="69">
        <v>17</v>
      </c>
      <c r="B21" s="108">
        <v>13499</v>
      </c>
      <c r="C21" s="99" t="s">
        <v>39</v>
      </c>
      <c r="D21" s="100" t="s">
        <v>296</v>
      </c>
      <c r="E21" s="101" t="s">
        <v>408</v>
      </c>
      <c r="F21" s="172"/>
      <c r="G21" s="172"/>
      <c r="H21" s="172"/>
      <c r="I21" s="172"/>
      <c r="J21" s="172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.75" customHeight="1">
      <c r="A22" s="69">
        <v>18</v>
      </c>
      <c r="B22" s="112">
        <v>13537</v>
      </c>
      <c r="C22" s="39" t="s">
        <v>39</v>
      </c>
      <c r="D22" s="30" t="s">
        <v>353</v>
      </c>
      <c r="E22" s="31" t="s">
        <v>409</v>
      </c>
      <c r="F22" s="172"/>
      <c r="G22" s="172"/>
      <c r="H22" s="172"/>
      <c r="I22" s="172"/>
      <c r="J22" s="172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.75" customHeight="1">
      <c r="A23" s="69">
        <v>19</v>
      </c>
      <c r="B23" s="114">
        <v>13544</v>
      </c>
      <c r="C23" s="39" t="s">
        <v>39</v>
      </c>
      <c r="D23" s="30" t="s">
        <v>410</v>
      </c>
      <c r="E23" s="31" t="s">
        <v>411</v>
      </c>
      <c r="F23" s="172"/>
      <c r="G23" s="172"/>
      <c r="H23" s="172"/>
      <c r="I23" s="172"/>
      <c r="J23" s="172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5.75" customHeight="1">
      <c r="A24" s="69">
        <v>20</v>
      </c>
      <c r="B24" s="71">
        <v>14227</v>
      </c>
      <c r="C24" s="30" t="s">
        <v>39</v>
      </c>
      <c r="D24" s="30" t="s">
        <v>146</v>
      </c>
      <c r="E24" s="31" t="s">
        <v>412</v>
      </c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21" customFormat="1" ht="15.75" customHeight="1">
      <c r="A25" s="69">
        <v>21</v>
      </c>
      <c r="B25" s="68" t="s">
        <v>413</v>
      </c>
      <c r="C25" s="102" t="s">
        <v>39</v>
      </c>
      <c r="D25" s="102" t="s">
        <v>414</v>
      </c>
      <c r="E25" s="103" t="s">
        <v>415</v>
      </c>
      <c r="F25" s="172"/>
      <c r="G25" s="172"/>
      <c r="H25" s="172"/>
      <c r="I25" s="172"/>
      <c r="J25" s="172"/>
      <c r="K25" s="3">
        <f>SUM(F25,G25,H25,I25,J25)</f>
        <v>0</v>
      </c>
      <c r="L25" s="3" t="str">
        <f t="shared" si="1"/>
        <v>0</v>
      </c>
      <c r="M25" s="3" t="str">
        <f t="shared" si="3"/>
        <v>ไม่ผ่าน</v>
      </c>
    </row>
    <row r="26" spans="1:13" s="1" customFormat="1" ht="15.75" customHeight="1">
      <c r="A26" s="69">
        <v>22</v>
      </c>
      <c r="B26" s="68" t="s">
        <v>416</v>
      </c>
      <c r="C26" s="30" t="s">
        <v>39</v>
      </c>
      <c r="D26" s="30" t="s">
        <v>417</v>
      </c>
      <c r="E26" s="31" t="s">
        <v>418</v>
      </c>
      <c r="F26" s="172"/>
      <c r="G26" s="172"/>
      <c r="H26" s="172"/>
      <c r="I26" s="172"/>
      <c r="J26" s="172"/>
      <c r="K26" s="3">
        <f t="shared" si="0"/>
        <v>0</v>
      </c>
      <c r="L26" s="3" t="str">
        <f t="shared" si="1"/>
        <v>0</v>
      </c>
      <c r="M26" s="3" t="str">
        <f t="shared" si="3"/>
        <v>ไม่ผ่าน</v>
      </c>
    </row>
    <row r="27" spans="1:13" s="1" customFormat="1" ht="15.75" customHeight="1">
      <c r="A27" s="69">
        <v>23</v>
      </c>
      <c r="B27" s="68" t="s">
        <v>419</v>
      </c>
      <c r="C27" s="30" t="s">
        <v>39</v>
      </c>
      <c r="D27" s="30" t="s">
        <v>420</v>
      </c>
      <c r="E27" s="31" t="s">
        <v>421</v>
      </c>
      <c r="F27" s="172"/>
      <c r="G27" s="172"/>
      <c r="H27" s="172"/>
      <c r="I27" s="172"/>
      <c r="J27" s="172"/>
      <c r="K27" s="3">
        <f>SUM(F27,G27,H27,I27,J27)</f>
        <v>0</v>
      </c>
      <c r="L27" s="3" t="str">
        <f t="shared" si="1"/>
        <v>0</v>
      </c>
      <c r="M27" s="3" t="str">
        <f t="shared" si="3"/>
        <v>ไม่ผ่าน</v>
      </c>
    </row>
    <row r="28" spans="1:13" s="1" customFormat="1" ht="15.75" customHeight="1">
      <c r="A28" s="69">
        <v>24</v>
      </c>
      <c r="B28" s="68" t="s">
        <v>422</v>
      </c>
      <c r="C28" s="23" t="s">
        <v>39</v>
      </c>
      <c r="D28" s="23" t="s">
        <v>423</v>
      </c>
      <c r="E28" s="24" t="s">
        <v>424</v>
      </c>
      <c r="F28" s="4"/>
      <c r="G28" s="4"/>
      <c r="H28" s="4"/>
      <c r="I28" s="4"/>
      <c r="J28" s="4"/>
      <c r="K28" s="3">
        <f>SUM(F28,G28,H28,I28,J28)</f>
        <v>0</v>
      </c>
      <c r="L28" s="3" t="str">
        <f t="shared" si="1"/>
        <v>0</v>
      </c>
      <c r="M28" s="3" t="str">
        <f t="shared" si="3"/>
        <v>ไม่ผ่าน</v>
      </c>
    </row>
    <row r="29" spans="1:13" s="1" customFormat="1" ht="15.75" customHeight="1">
      <c r="A29" s="69">
        <v>25</v>
      </c>
      <c r="B29" s="69">
        <v>15213</v>
      </c>
      <c r="C29" s="107" t="s">
        <v>39</v>
      </c>
      <c r="D29" s="107" t="s">
        <v>425</v>
      </c>
      <c r="E29" s="107" t="s">
        <v>426</v>
      </c>
      <c r="F29" s="4"/>
      <c r="G29" s="4"/>
      <c r="H29" s="4"/>
      <c r="I29" s="4"/>
      <c r="J29" s="4"/>
      <c r="K29" s="3">
        <f>SUM(F29,G29,H29,I29,J29)</f>
        <v>0</v>
      </c>
      <c r="L29" s="3" t="str">
        <f t="shared" si="1"/>
        <v>0</v>
      </c>
      <c r="M29" s="3" t="str">
        <f t="shared" si="3"/>
        <v>ไม่ผ่าน</v>
      </c>
    </row>
    <row r="30" spans="1:13" s="1" customFormat="1" ht="17.25" customHeight="1">
      <c r="A30" s="69">
        <v>26</v>
      </c>
      <c r="B30" s="232" t="s">
        <v>427</v>
      </c>
      <c r="C30" s="63" t="s">
        <v>428</v>
      </c>
      <c r="D30" s="63" t="s">
        <v>429</v>
      </c>
      <c r="E30" s="64" t="s">
        <v>430</v>
      </c>
      <c r="F30" s="4"/>
      <c r="G30" s="4"/>
      <c r="H30" s="4"/>
      <c r="I30" s="4"/>
      <c r="J30" s="4"/>
      <c r="K30" s="3">
        <f>SUM(F30,G30,H30,I30,J30)</f>
        <v>0</v>
      </c>
      <c r="L30" s="3" t="str">
        <f>IF(K30&lt;=3,"0",IF(K30&lt;=7,"1",IF(K30&lt;=11,"2",IF(K30&gt;=12,"3"))))</f>
        <v>0</v>
      </c>
      <c r="M30" s="3" t="str">
        <f>IF(K30&lt;=3,"ไม่ผ่าน",IF(K30&lt;=7,"ผ่าน",IF(K30&lt;=11,"ดี",IF(K30&gt;=12,"ดีเยี่ยม"))))</f>
        <v>ไม่ผ่าน</v>
      </c>
    </row>
    <row r="31" spans="1:13" s="1" customFormat="1" ht="17.25" customHeight="1">
      <c r="A31" s="156"/>
      <c r="B31" s="157"/>
      <c r="C31" s="150"/>
      <c r="D31" s="150"/>
      <c r="E31" s="150"/>
      <c r="F31" s="171">
        <f>COUNTIF(L5:L30,3)</f>
        <v>0</v>
      </c>
      <c r="G31" s="171">
        <f>COUNTIF(L5:L30,2)</f>
        <v>0</v>
      </c>
      <c r="H31" s="171">
        <f>COUNTIF(L5:L30,1)</f>
        <v>0</v>
      </c>
      <c r="I31" s="171">
        <f>COUNTIF(L5:L30,0)</f>
        <v>26</v>
      </c>
      <c r="J31" s="147"/>
      <c r="K31" s="123"/>
      <c r="L31" s="123"/>
      <c r="M31" s="123"/>
    </row>
    <row r="32" spans="3:10" s="1" customFormat="1" ht="21">
      <c r="C32" s="1" t="s">
        <v>2</v>
      </c>
      <c r="F32" s="5"/>
      <c r="G32" s="5"/>
      <c r="H32" s="5"/>
      <c r="I32" s="5"/>
      <c r="J32" s="5"/>
    </row>
    <row r="33" spans="3:14" s="1" customFormat="1" ht="21">
      <c r="C33" s="1" t="s">
        <v>13</v>
      </c>
      <c r="F33" s="5"/>
      <c r="G33" s="228">
        <f>(F31*100)/26</f>
        <v>0</v>
      </c>
      <c r="H33" s="228"/>
      <c r="I33" s="5"/>
      <c r="J33" s="5"/>
      <c r="K33" s="5" t="s">
        <v>18</v>
      </c>
      <c r="M33" s="167">
        <f>(H31*100)/26</f>
        <v>0</v>
      </c>
      <c r="N33" s="168"/>
    </row>
    <row r="34" spans="3:13" s="1" customFormat="1" ht="21">
      <c r="C34" s="1" t="s">
        <v>14</v>
      </c>
      <c r="F34" s="5"/>
      <c r="G34" s="228">
        <f>(G31*100)/26</f>
        <v>0</v>
      </c>
      <c r="H34" s="228"/>
      <c r="I34" s="5"/>
      <c r="J34" s="5"/>
      <c r="K34" s="5" t="s">
        <v>19</v>
      </c>
      <c r="M34" s="167">
        <f>(I31*100)/26</f>
        <v>100</v>
      </c>
    </row>
    <row r="35" spans="3:10" s="1" customFormat="1" ht="21">
      <c r="C35" s="1" t="s">
        <v>15</v>
      </c>
      <c r="F35" s="5"/>
      <c r="G35" s="5"/>
      <c r="H35" s="1" t="s">
        <v>20</v>
      </c>
      <c r="I35" s="5"/>
      <c r="J35" s="5"/>
    </row>
    <row r="36" spans="3:10" s="1" customFormat="1" ht="21">
      <c r="C36" s="1" t="s">
        <v>16</v>
      </c>
      <c r="F36" s="5"/>
      <c r="G36" s="5"/>
      <c r="H36" s="1" t="s">
        <v>23</v>
      </c>
      <c r="I36" s="5"/>
      <c r="J36" s="5"/>
    </row>
    <row r="37" spans="3:10" s="1" customFormat="1" ht="21">
      <c r="C37" s="1" t="s">
        <v>17</v>
      </c>
      <c r="F37" s="5"/>
      <c r="G37" s="5"/>
      <c r="H37" s="1" t="s">
        <v>21</v>
      </c>
      <c r="I37" s="5"/>
      <c r="J37" s="5"/>
    </row>
  </sheetData>
  <sheetProtection/>
  <mergeCells count="11">
    <mergeCell ref="M3:M4"/>
    <mergeCell ref="B3:B4"/>
    <mergeCell ref="G33:H33"/>
    <mergeCell ref="G34:H34"/>
    <mergeCell ref="C3:E4"/>
    <mergeCell ref="E1:M1"/>
    <mergeCell ref="A2:M2"/>
    <mergeCell ref="A3:A4"/>
    <mergeCell ref="F3:J3"/>
    <mergeCell ref="K3:K4"/>
    <mergeCell ref="L3:L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421875" style="0" customWidth="1"/>
    <col min="2" max="2" width="7.00390625" style="0" customWidth="1"/>
    <col min="3" max="3" width="7.140625" style="0" customWidth="1"/>
    <col min="4" max="4" width="7.8515625" style="0" customWidth="1"/>
    <col min="5" max="5" width="8.140625" style="0" customWidth="1"/>
    <col min="6" max="10" width="3.7109375" style="0" customWidth="1"/>
    <col min="11" max="11" width="6.00390625" style="0" customWidth="1"/>
    <col min="12" max="12" width="6.57421875" style="0" customWidth="1"/>
    <col min="13" max="13" width="7.57421875" style="0" customWidth="1"/>
  </cols>
  <sheetData>
    <row r="1" spans="1:13" s="1" customFormat="1" ht="21">
      <c r="A1" s="2"/>
      <c r="B1" s="2"/>
      <c r="C1" s="2"/>
      <c r="D1" s="2"/>
      <c r="E1" s="219" t="s">
        <v>2</v>
      </c>
      <c r="F1" s="219"/>
      <c r="G1" s="219"/>
      <c r="H1" s="219"/>
      <c r="I1" s="219"/>
      <c r="J1" s="219"/>
      <c r="K1" s="219"/>
      <c r="L1" s="219"/>
      <c r="M1" s="219"/>
    </row>
    <row r="2" spans="1:13" s="1" customFormat="1" ht="29.25" customHeight="1">
      <c r="A2" s="222" t="s">
        <v>30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21" customHeight="1">
      <c r="A3" s="220" t="s">
        <v>3</v>
      </c>
      <c r="B3" s="226" t="s">
        <v>4</v>
      </c>
      <c r="C3" s="211" t="s">
        <v>5</v>
      </c>
      <c r="D3" s="212"/>
      <c r="E3" s="213"/>
      <c r="F3" s="221" t="s">
        <v>1</v>
      </c>
      <c r="G3" s="221"/>
      <c r="H3" s="221"/>
      <c r="I3" s="221"/>
      <c r="J3" s="221"/>
      <c r="K3" s="217" t="s">
        <v>0</v>
      </c>
      <c r="L3" s="223" t="s">
        <v>11</v>
      </c>
      <c r="M3" s="223" t="s">
        <v>12</v>
      </c>
    </row>
    <row r="4" spans="1:13" s="1" customFormat="1" ht="58.5" customHeight="1">
      <c r="A4" s="220"/>
      <c r="B4" s="227"/>
      <c r="C4" s="214"/>
      <c r="D4" s="215"/>
      <c r="E4" s="21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218"/>
      <c r="L4" s="224"/>
      <c r="M4" s="225"/>
    </row>
    <row r="5" spans="1:13" s="1" customFormat="1" ht="17.25" customHeight="1">
      <c r="A5" s="69">
        <v>1</v>
      </c>
      <c r="B5" s="71">
        <v>13360</v>
      </c>
      <c r="C5" s="30" t="s">
        <v>33</v>
      </c>
      <c r="D5" s="30" t="s">
        <v>431</v>
      </c>
      <c r="E5" s="31" t="s">
        <v>432</v>
      </c>
      <c r="F5" s="172"/>
      <c r="G5" s="172"/>
      <c r="H5" s="172"/>
      <c r="I5" s="172"/>
      <c r="J5" s="172"/>
      <c r="K5" s="3">
        <f aca="true" t="shared" si="0" ref="K5:K25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7.25" customHeight="1">
      <c r="A6" s="69">
        <v>2</v>
      </c>
      <c r="B6" s="71">
        <v>13448</v>
      </c>
      <c r="C6" s="30" t="s">
        <v>33</v>
      </c>
      <c r="D6" s="30" t="s">
        <v>433</v>
      </c>
      <c r="E6" s="31" t="s">
        <v>434</v>
      </c>
      <c r="F6" s="172"/>
      <c r="G6" s="172"/>
      <c r="H6" s="172"/>
      <c r="I6" s="172"/>
      <c r="J6" s="172"/>
      <c r="K6" s="3">
        <f t="shared" si="0"/>
        <v>0</v>
      </c>
      <c r="L6" s="3" t="str">
        <f aca="true" t="shared" si="1" ref="L6:L30">IF(K6&lt;=3,"0",IF(K6&lt;=7,"1",IF(K6&lt;=11,"2",IF(K6&gt;=12,"3"))))</f>
        <v>0</v>
      </c>
      <c r="M6" s="3" t="str">
        <f aca="true" t="shared" si="2" ref="M6:M13">IF(K6&lt;=3,"ไม่ผ่าน",IF(K6&lt;=7,"ผ่าน",IF(K6&lt;=11,"ดี",IF(K6&gt;=12,"ดีเยี่ยม"))))</f>
        <v>ไม่ผ่าน</v>
      </c>
    </row>
    <row r="7" spans="1:13" s="1" customFormat="1" ht="17.25" customHeight="1">
      <c r="A7" s="69">
        <v>3</v>
      </c>
      <c r="B7" s="68" t="s">
        <v>435</v>
      </c>
      <c r="C7" s="86" t="s">
        <v>33</v>
      </c>
      <c r="D7" s="86" t="s">
        <v>436</v>
      </c>
      <c r="E7" s="86" t="s">
        <v>437</v>
      </c>
      <c r="F7" s="172"/>
      <c r="G7" s="172"/>
      <c r="H7" s="172"/>
      <c r="I7" s="172"/>
      <c r="J7" s="172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7.25" customHeight="1">
      <c r="A8" s="69">
        <v>4</v>
      </c>
      <c r="B8" s="71">
        <v>13331</v>
      </c>
      <c r="C8" s="86" t="s">
        <v>39</v>
      </c>
      <c r="D8" s="86" t="s">
        <v>52</v>
      </c>
      <c r="E8" s="86" t="s">
        <v>72</v>
      </c>
      <c r="F8" s="172"/>
      <c r="G8" s="172"/>
      <c r="H8" s="172"/>
      <c r="I8" s="172"/>
      <c r="J8" s="172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7.25" customHeight="1">
      <c r="A9" s="69">
        <v>5</v>
      </c>
      <c r="B9" s="71">
        <v>13339</v>
      </c>
      <c r="C9" s="30" t="s">
        <v>39</v>
      </c>
      <c r="D9" s="30" t="s">
        <v>438</v>
      </c>
      <c r="E9" s="31" t="s">
        <v>439</v>
      </c>
      <c r="F9" s="172"/>
      <c r="G9" s="172"/>
      <c r="H9" s="172"/>
      <c r="I9" s="172"/>
      <c r="J9" s="172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7.25" customHeight="1">
      <c r="A10" s="69">
        <v>6</v>
      </c>
      <c r="B10" s="71">
        <v>13340</v>
      </c>
      <c r="C10" s="30" t="s">
        <v>39</v>
      </c>
      <c r="D10" s="30" t="s">
        <v>440</v>
      </c>
      <c r="E10" s="31" t="s">
        <v>441</v>
      </c>
      <c r="F10" s="172"/>
      <c r="G10" s="172"/>
      <c r="H10" s="172"/>
      <c r="I10" s="172"/>
      <c r="J10" s="172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7.25" customHeight="1">
      <c r="A11" s="69">
        <v>7</v>
      </c>
      <c r="B11" s="69">
        <v>13377</v>
      </c>
      <c r="C11" s="30" t="s">
        <v>39</v>
      </c>
      <c r="D11" s="30" t="s">
        <v>442</v>
      </c>
      <c r="E11" s="31" t="s">
        <v>443</v>
      </c>
      <c r="F11" s="4"/>
      <c r="G11" s="4"/>
      <c r="H11" s="4"/>
      <c r="I11" s="4"/>
      <c r="J11" s="4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7.25" customHeight="1">
      <c r="A12" s="69">
        <v>8</v>
      </c>
      <c r="B12" s="71">
        <v>13390</v>
      </c>
      <c r="C12" s="30" t="s">
        <v>39</v>
      </c>
      <c r="D12" s="30" t="s">
        <v>444</v>
      </c>
      <c r="E12" s="31" t="s">
        <v>445</v>
      </c>
      <c r="F12" s="172"/>
      <c r="G12" s="172"/>
      <c r="H12" s="172"/>
      <c r="I12" s="172"/>
      <c r="J12" s="172"/>
      <c r="K12" s="3">
        <f t="shared" si="0"/>
        <v>0</v>
      </c>
      <c r="L12" s="3" t="str">
        <f t="shared" si="1"/>
        <v>0</v>
      </c>
      <c r="M12" s="3" t="str">
        <f t="shared" si="2"/>
        <v>ไม่ผ่าน</v>
      </c>
    </row>
    <row r="13" spans="1:13" s="1" customFormat="1" ht="17.25" customHeight="1">
      <c r="A13" s="69">
        <v>9</v>
      </c>
      <c r="B13" s="71">
        <v>13393</v>
      </c>
      <c r="C13" s="30" t="s">
        <v>39</v>
      </c>
      <c r="D13" s="30" t="s">
        <v>446</v>
      </c>
      <c r="E13" s="31" t="s">
        <v>447</v>
      </c>
      <c r="F13" s="172"/>
      <c r="G13" s="172"/>
      <c r="H13" s="172"/>
      <c r="I13" s="172"/>
      <c r="J13" s="172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7.25" customHeight="1">
      <c r="A14" s="69">
        <v>10</v>
      </c>
      <c r="B14" s="71">
        <v>13471</v>
      </c>
      <c r="C14" s="80" t="s">
        <v>39</v>
      </c>
      <c r="D14" s="80" t="s">
        <v>448</v>
      </c>
      <c r="E14" s="81" t="s">
        <v>449</v>
      </c>
      <c r="F14" s="172"/>
      <c r="G14" s="172"/>
      <c r="H14" s="172"/>
      <c r="I14" s="172"/>
      <c r="J14" s="172"/>
      <c r="K14" s="3">
        <f t="shared" si="0"/>
        <v>0</v>
      </c>
      <c r="L14" s="3" t="str">
        <f t="shared" si="1"/>
        <v>0</v>
      </c>
      <c r="M14" s="3" t="str">
        <f aca="true" t="shared" si="3" ref="M14:M24">IF(K14&lt;=3,"ไม่ผ่าน",IF(K14&lt;=7,"ผ่าน",IF(K14&lt;=11,"ดี",IF(K14&gt;=12,"ดีเยี่ยม"))))</f>
        <v>ไม่ผ่าน</v>
      </c>
    </row>
    <row r="15" spans="1:13" s="1" customFormat="1" ht="17.25" customHeight="1">
      <c r="A15" s="69">
        <v>11</v>
      </c>
      <c r="B15" s="71">
        <v>13498</v>
      </c>
      <c r="C15" s="30" t="s">
        <v>39</v>
      </c>
      <c r="D15" s="30" t="s">
        <v>450</v>
      </c>
      <c r="E15" s="31" t="s">
        <v>451</v>
      </c>
      <c r="F15" s="4"/>
      <c r="G15" s="4"/>
      <c r="H15" s="4"/>
      <c r="I15" s="4"/>
      <c r="J15" s="4"/>
      <c r="K15" s="3">
        <f t="shared" si="0"/>
        <v>0</v>
      </c>
      <c r="L15" s="3" t="str">
        <f t="shared" si="1"/>
        <v>0</v>
      </c>
      <c r="M15" s="3" t="str">
        <f t="shared" si="3"/>
        <v>ไม่ผ่าน</v>
      </c>
    </row>
    <row r="16" spans="1:13" s="1" customFormat="1" ht="17.25" customHeight="1">
      <c r="A16" s="69">
        <v>12</v>
      </c>
      <c r="B16" s="71">
        <v>13578</v>
      </c>
      <c r="C16" s="30" t="s">
        <v>39</v>
      </c>
      <c r="D16" s="30" t="s">
        <v>452</v>
      </c>
      <c r="E16" s="31" t="s">
        <v>453</v>
      </c>
      <c r="F16" s="172"/>
      <c r="G16" s="172"/>
      <c r="H16" s="172"/>
      <c r="I16" s="172"/>
      <c r="J16" s="172"/>
      <c r="K16" s="3">
        <f t="shared" si="0"/>
        <v>0</v>
      </c>
      <c r="L16" s="3" t="str">
        <f t="shared" si="1"/>
        <v>0</v>
      </c>
      <c r="M16" s="3" t="str">
        <f t="shared" si="3"/>
        <v>ไม่ผ่าน</v>
      </c>
    </row>
    <row r="17" spans="1:13" s="1" customFormat="1" ht="17.25" customHeight="1">
      <c r="A17" s="69">
        <v>13</v>
      </c>
      <c r="B17" s="71">
        <v>14182</v>
      </c>
      <c r="C17" s="30" t="s">
        <v>39</v>
      </c>
      <c r="D17" s="30" t="s">
        <v>454</v>
      </c>
      <c r="E17" s="31" t="s">
        <v>455</v>
      </c>
      <c r="F17" s="172"/>
      <c r="G17" s="172"/>
      <c r="H17" s="172"/>
      <c r="I17" s="172"/>
      <c r="J17" s="172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7.25" customHeight="1">
      <c r="A18" s="69">
        <v>14</v>
      </c>
      <c r="B18" s="71">
        <v>14649</v>
      </c>
      <c r="C18" s="30" t="s">
        <v>39</v>
      </c>
      <c r="D18" s="30" t="s">
        <v>456</v>
      </c>
      <c r="E18" s="31" t="s">
        <v>457</v>
      </c>
      <c r="F18" s="172"/>
      <c r="G18" s="172"/>
      <c r="H18" s="172"/>
      <c r="I18" s="172"/>
      <c r="J18" s="172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1" customFormat="1" ht="17.25" customHeight="1">
      <c r="A19" s="69">
        <v>15</v>
      </c>
      <c r="B19" s="68" t="s">
        <v>458</v>
      </c>
      <c r="C19" s="30" t="s">
        <v>39</v>
      </c>
      <c r="D19" s="30" t="s">
        <v>357</v>
      </c>
      <c r="E19" s="31" t="s">
        <v>459</v>
      </c>
      <c r="F19" s="4"/>
      <c r="G19" s="4"/>
      <c r="H19" s="4"/>
      <c r="I19" s="4"/>
      <c r="J19" s="4"/>
      <c r="K19" s="3">
        <f t="shared" si="0"/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7.25" customHeight="1">
      <c r="A20" s="69">
        <v>16</v>
      </c>
      <c r="B20" s="68" t="s">
        <v>460</v>
      </c>
      <c r="C20" s="30" t="s">
        <v>39</v>
      </c>
      <c r="D20" s="30" t="s">
        <v>461</v>
      </c>
      <c r="E20" s="31" t="s">
        <v>462</v>
      </c>
      <c r="F20" s="172"/>
      <c r="G20" s="172"/>
      <c r="H20" s="172"/>
      <c r="I20" s="172"/>
      <c r="J20" s="172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7.25" customHeight="1">
      <c r="A21" s="69">
        <v>17</v>
      </c>
      <c r="B21" s="68" t="s">
        <v>463</v>
      </c>
      <c r="C21" s="38" t="s">
        <v>39</v>
      </c>
      <c r="D21" s="30" t="s">
        <v>349</v>
      </c>
      <c r="E21" s="31" t="s">
        <v>464</v>
      </c>
      <c r="F21" s="172"/>
      <c r="G21" s="172"/>
      <c r="H21" s="172"/>
      <c r="I21" s="172"/>
      <c r="J21" s="172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7.25" customHeight="1">
      <c r="A22" s="69">
        <v>18</v>
      </c>
      <c r="B22" s="68" t="s">
        <v>465</v>
      </c>
      <c r="C22" s="38" t="s">
        <v>39</v>
      </c>
      <c r="D22" s="30" t="s">
        <v>466</v>
      </c>
      <c r="E22" s="31" t="s">
        <v>467</v>
      </c>
      <c r="F22" s="172"/>
      <c r="G22" s="172"/>
      <c r="H22" s="172"/>
      <c r="I22" s="172"/>
      <c r="J22" s="172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7.25" customHeight="1">
      <c r="A23" s="69">
        <v>19</v>
      </c>
      <c r="B23" s="68" t="s">
        <v>468</v>
      </c>
      <c r="C23" s="38" t="s">
        <v>39</v>
      </c>
      <c r="D23" s="30" t="s">
        <v>469</v>
      </c>
      <c r="E23" s="31" t="s">
        <v>372</v>
      </c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7.25" customHeight="1">
      <c r="A24" s="69">
        <v>20</v>
      </c>
      <c r="B24" s="68" t="s">
        <v>470</v>
      </c>
      <c r="C24" s="38" t="s">
        <v>39</v>
      </c>
      <c r="D24" s="30" t="s">
        <v>471</v>
      </c>
      <c r="E24" s="31" t="s">
        <v>472</v>
      </c>
      <c r="F24" s="172"/>
      <c r="G24" s="172"/>
      <c r="H24" s="172"/>
      <c r="I24" s="172"/>
      <c r="J24" s="172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7.25" customHeight="1">
      <c r="A25" s="69">
        <v>21</v>
      </c>
      <c r="B25" s="68" t="s">
        <v>473</v>
      </c>
      <c r="C25" s="38" t="s">
        <v>39</v>
      </c>
      <c r="D25" s="30" t="s">
        <v>474</v>
      </c>
      <c r="E25" s="31" t="s">
        <v>475</v>
      </c>
      <c r="F25" s="172"/>
      <c r="G25" s="172"/>
      <c r="H25" s="172"/>
      <c r="I25" s="172"/>
      <c r="J25" s="172"/>
      <c r="K25" s="3">
        <f t="shared" si="0"/>
        <v>0</v>
      </c>
      <c r="L25" s="3" t="str">
        <f>IF(K25&lt;=3,"0",IF(K25&lt;=7,"1",IF(K25&lt;=11,"2",IF(K25&gt;=12,"3"))))</f>
        <v>0</v>
      </c>
      <c r="M25" s="3" t="str">
        <f aca="true" t="shared" si="4" ref="M25:M30">IF(K25&lt;=3,"ไม่ผ่าน",IF(K25&lt;=7,"ผ่าน",IF(K25&lt;=11,"ดี",IF(K25&gt;=12,"ดีเยี่ยม"))))</f>
        <v>ไม่ผ่าน</v>
      </c>
    </row>
    <row r="26" spans="1:13" s="1" customFormat="1" ht="17.25" customHeight="1">
      <c r="A26" s="69">
        <v>22</v>
      </c>
      <c r="B26" s="68" t="s">
        <v>476</v>
      </c>
      <c r="C26" s="38" t="s">
        <v>39</v>
      </c>
      <c r="D26" s="30" t="s">
        <v>477</v>
      </c>
      <c r="E26" s="31" t="s">
        <v>434</v>
      </c>
      <c r="F26" s="172"/>
      <c r="G26" s="172"/>
      <c r="H26" s="172"/>
      <c r="I26" s="172"/>
      <c r="J26" s="172"/>
      <c r="K26" s="3">
        <f>SUM(F26,G26,H26,I26,J26)</f>
        <v>0</v>
      </c>
      <c r="L26" s="3" t="str">
        <f t="shared" si="1"/>
        <v>0</v>
      </c>
      <c r="M26" s="3" t="str">
        <f t="shared" si="4"/>
        <v>ไม่ผ่าน</v>
      </c>
    </row>
    <row r="27" spans="1:13" s="1" customFormat="1" ht="17.25" customHeight="1">
      <c r="A27" s="69">
        <v>23</v>
      </c>
      <c r="B27" s="68" t="s">
        <v>478</v>
      </c>
      <c r="C27" s="38" t="s">
        <v>39</v>
      </c>
      <c r="D27" s="30" t="s">
        <v>479</v>
      </c>
      <c r="E27" s="31" t="s">
        <v>467</v>
      </c>
      <c r="F27" s="4"/>
      <c r="G27" s="4"/>
      <c r="H27" s="4"/>
      <c r="I27" s="4"/>
      <c r="J27" s="4"/>
      <c r="K27" s="3">
        <f>SUM(F27,G27,H27,I27,J27)</f>
        <v>0</v>
      </c>
      <c r="L27" s="3" t="str">
        <f t="shared" si="1"/>
        <v>0</v>
      </c>
      <c r="M27" s="3" t="str">
        <f t="shared" si="4"/>
        <v>ไม่ผ่าน</v>
      </c>
    </row>
    <row r="28" spans="1:13" s="1" customFormat="1" ht="17.25" customHeight="1">
      <c r="A28" s="69">
        <v>24</v>
      </c>
      <c r="B28" s="68" t="s">
        <v>480</v>
      </c>
      <c r="C28" s="38" t="s">
        <v>39</v>
      </c>
      <c r="D28" s="30" t="s">
        <v>481</v>
      </c>
      <c r="E28" s="31" t="s">
        <v>453</v>
      </c>
      <c r="F28" s="172"/>
      <c r="G28" s="172"/>
      <c r="H28" s="172"/>
      <c r="I28" s="172"/>
      <c r="J28" s="172"/>
      <c r="K28" s="3">
        <f>SUM(F28,G28,H28,I28,J28)</f>
        <v>0</v>
      </c>
      <c r="L28" s="3" t="str">
        <f t="shared" si="1"/>
        <v>0</v>
      </c>
      <c r="M28" s="3" t="str">
        <f t="shared" si="4"/>
        <v>ไม่ผ่าน</v>
      </c>
    </row>
    <row r="29" spans="1:13" s="1" customFormat="1" ht="17.25" customHeight="1">
      <c r="A29" s="69">
        <v>25</v>
      </c>
      <c r="B29" s="68" t="s">
        <v>482</v>
      </c>
      <c r="C29" s="38" t="s">
        <v>39</v>
      </c>
      <c r="D29" s="30" t="s">
        <v>290</v>
      </c>
      <c r="E29" s="31" t="s">
        <v>483</v>
      </c>
      <c r="F29" s="172"/>
      <c r="G29" s="172"/>
      <c r="H29" s="172"/>
      <c r="I29" s="172"/>
      <c r="J29" s="172"/>
      <c r="K29" s="3">
        <f>SUM(F29,G29,H29,I29,J29)</f>
        <v>0</v>
      </c>
      <c r="L29" s="3" t="str">
        <f t="shared" si="1"/>
        <v>0</v>
      </c>
      <c r="M29" s="3" t="str">
        <f t="shared" si="4"/>
        <v>ไม่ผ่าน</v>
      </c>
    </row>
    <row r="30" spans="1:13" s="1" customFormat="1" ht="17.25" customHeight="1">
      <c r="A30" s="69">
        <v>26</v>
      </c>
      <c r="B30" s="68" t="s">
        <v>484</v>
      </c>
      <c r="C30" s="79" t="s">
        <v>39</v>
      </c>
      <c r="D30" s="59" t="s">
        <v>485</v>
      </c>
      <c r="E30" s="60" t="s">
        <v>486</v>
      </c>
      <c r="F30" s="4"/>
      <c r="G30" s="4"/>
      <c r="H30" s="4"/>
      <c r="I30" s="4"/>
      <c r="J30" s="4"/>
      <c r="K30" s="3">
        <f>SUM(F30,G30,H30,I30,J30)</f>
        <v>0</v>
      </c>
      <c r="L30" s="3" t="str">
        <f t="shared" si="1"/>
        <v>0</v>
      </c>
      <c r="M30" s="3" t="str">
        <f t="shared" si="4"/>
        <v>ไม่ผ่าน</v>
      </c>
    </row>
    <row r="31" spans="1:13" s="1" customFormat="1" ht="17.25" customHeight="1">
      <c r="A31" s="158"/>
      <c r="B31" s="159"/>
      <c r="C31" s="160"/>
      <c r="D31" s="161"/>
      <c r="E31" s="161"/>
      <c r="F31" s="171">
        <f>COUNTIF(L5:L30,3)</f>
        <v>0</v>
      </c>
      <c r="G31" s="171">
        <f>COUNTIF(L5:M30,2)</f>
        <v>0</v>
      </c>
      <c r="H31" s="171">
        <f>COUNTIF(L5:L30,1)</f>
        <v>0</v>
      </c>
      <c r="I31" s="171">
        <f>COUNTIF(L5:L30,0)</f>
        <v>26</v>
      </c>
      <c r="J31" s="147"/>
      <c r="K31" s="123"/>
      <c r="L31" s="123"/>
      <c r="M31" s="123"/>
    </row>
    <row r="32" spans="3:10" s="1" customFormat="1" ht="21">
      <c r="C32" s="1" t="s">
        <v>2</v>
      </c>
      <c r="F32" s="5"/>
      <c r="G32" s="5"/>
      <c r="H32" s="5"/>
      <c r="I32" s="5"/>
      <c r="J32" s="5"/>
    </row>
    <row r="33" spans="3:13" s="1" customFormat="1" ht="21">
      <c r="C33" s="1" t="s">
        <v>13</v>
      </c>
      <c r="F33" s="173">
        <f>(F31*100)/26</f>
        <v>0</v>
      </c>
      <c r="G33" s="123"/>
      <c r="H33" s="5"/>
      <c r="I33" s="5"/>
      <c r="J33" s="5"/>
      <c r="K33" s="5" t="s">
        <v>18</v>
      </c>
      <c r="M33" s="167">
        <f>(H31*100)/26</f>
        <v>0</v>
      </c>
    </row>
    <row r="34" spans="3:13" s="1" customFormat="1" ht="21">
      <c r="C34" s="1" t="s">
        <v>14</v>
      </c>
      <c r="F34" s="167">
        <f>(G31*100)/26</f>
        <v>0</v>
      </c>
      <c r="G34" s="123"/>
      <c r="H34" s="5"/>
      <c r="I34" s="5"/>
      <c r="J34" s="5"/>
      <c r="K34" s="5" t="s">
        <v>19</v>
      </c>
      <c r="M34" s="167">
        <f>(I31*100)/26</f>
        <v>100</v>
      </c>
    </row>
    <row r="35" spans="3:10" s="1" customFormat="1" ht="21">
      <c r="C35" s="1" t="s">
        <v>15</v>
      </c>
      <c r="F35" s="5"/>
      <c r="G35" s="5"/>
      <c r="H35" s="1" t="s">
        <v>20</v>
      </c>
      <c r="I35" s="5"/>
      <c r="J35" s="5"/>
    </row>
    <row r="36" spans="3:10" s="1" customFormat="1" ht="21">
      <c r="C36" s="1" t="s">
        <v>16</v>
      </c>
      <c r="F36" s="5"/>
      <c r="G36" s="5"/>
      <c r="H36" s="1" t="s">
        <v>23</v>
      </c>
      <c r="I36" s="5"/>
      <c r="J36" s="5"/>
    </row>
    <row r="37" spans="3:10" s="1" customFormat="1" ht="21">
      <c r="C37" s="1" t="s">
        <v>17</v>
      </c>
      <c r="F37" s="5"/>
      <c r="G37" s="5"/>
      <c r="H37" s="1" t="s">
        <v>21</v>
      </c>
      <c r="I37" s="5"/>
      <c r="J37" s="5"/>
    </row>
  </sheetData>
  <sheetProtection/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4.28125" style="0" customWidth="1"/>
    <col min="2" max="2" width="6.421875" style="0" customWidth="1"/>
    <col min="3" max="3" width="6.140625" style="0" customWidth="1"/>
    <col min="4" max="4" width="7.7109375" style="0" customWidth="1"/>
    <col min="5" max="5" width="9.00390625" style="0" customWidth="1"/>
    <col min="6" max="10" width="3.57421875" style="0" customWidth="1"/>
    <col min="11" max="11" width="6.140625" style="0" customWidth="1"/>
    <col min="12" max="12" width="6.7109375" style="0" customWidth="1"/>
    <col min="13" max="13" width="7.8515625" style="0" customWidth="1"/>
  </cols>
  <sheetData>
    <row r="1" spans="1:13" s="1" customFormat="1" ht="21">
      <c r="A1" s="2"/>
      <c r="B1" s="2"/>
      <c r="C1" s="2"/>
      <c r="D1" s="2"/>
      <c r="E1" s="219" t="s">
        <v>2</v>
      </c>
      <c r="F1" s="219"/>
      <c r="G1" s="219"/>
      <c r="H1" s="219"/>
      <c r="I1" s="219"/>
      <c r="J1" s="219"/>
      <c r="K1" s="219"/>
      <c r="L1" s="219"/>
      <c r="M1" s="219"/>
    </row>
    <row r="2" spans="1:13" s="1" customFormat="1" ht="29.25" customHeight="1">
      <c r="A2" s="222" t="s">
        <v>31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s="1" customFormat="1" ht="21" customHeight="1">
      <c r="A3" s="220" t="s">
        <v>3</v>
      </c>
      <c r="B3" s="226" t="s">
        <v>4</v>
      </c>
      <c r="C3" s="211" t="s">
        <v>5</v>
      </c>
      <c r="D3" s="212"/>
      <c r="E3" s="213"/>
      <c r="F3" s="221" t="s">
        <v>1</v>
      </c>
      <c r="G3" s="221"/>
      <c r="H3" s="221"/>
      <c r="I3" s="221"/>
      <c r="J3" s="221"/>
      <c r="K3" s="217" t="s">
        <v>0</v>
      </c>
      <c r="L3" s="223" t="s">
        <v>11</v>
      </c>
      <c r="M3" s="223" t="s">
        <v>12</v>
      </c>
    </row>
    <row r="4" spans="1:13" s="1" customFormat="1" ht="58.5" customHeight="1">
      <c r="A4" s="220"/>
      <c r="B4" s="227"/>
      <c r="C4" s="214"/>
      <c r="D4" s="215"/>
      <c r="E4" s="216"/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218"/>
      <c r="L4" s="224"/>
      <c r="M4" s="225"/>
    </row>
    <row r="5" spans="1:13" s="1" customFormat="1" ht="15" customHeight="1">
      <c r="A5" s="69">
        <v>1</v>
      </c>
      <c r="B5" s="116">
        <v>13318</v>
      </c>
      <c r="C5" s="115" t="s">
        <v>33</v>
      </c>
      <c r="D5" s="46" t="s">
        <v>487</v>
      </c>
      <c r="E5" s="61" t="s">
        <v>488</v>
      </c>
      <c r="F5" s="172"/>
      <c r="G5" s="172"/>
      <c r="H5" s="172"/>
      <c r="I5" s="172"/>
      <c r="J5" s="172"/>
      <c r="K5" s="3">
        <f aca="true" t="shared" si="0" ref="K5:K26">SUM(F5,G5,H5,I5,J5)</f>
        <v>0</v>
      </c>
      <c r="L5" s="3" t="str">
        <f>IF(K5&lt;=3,"0",IF(K5&lt;=7,"1",IF(K5&lt;=11,"2",IF(K5&gt;=12,"3"))))</f>
        <v>0</v>
      </c>
      <c r="M5" s="3" t="str">
        <f>IF(K5&lt;=3,"ไม่ผ่าน",IF(K5&lt;=7,"ผ่าน",IF(K5&lt;=11,"ดี",IF(K5&gt;=12,"ดีเยี่ยม"))))</f>
        <v>ไม่ผ่าน</v>
      </c>
    </row>
    <row r="6" spans="1:13" s="1" customFormat="1" ht="15" customHeight="1">
      <c r="A6" s="69">
        <v>2</v>
      </c>
      <c r="B6" s="116">
        <v>13321</v>
      </c>
      <c r="C6" s="79" t="s">
        <v>33</v>
      </c>
      <c r="D6" s="80" t="s">
        <v>489</v>
      </c>
      <c r="E6" s="81" t="s">
        <v>490</v>
      </c>
      <c r="F6" s="172"/>
      <c r="G6" s="172"/>
      <c r="H6" s="172"/>
      <c r="I6" s="172"/>
      <c r="J6" s="172"/>
      <c r="K6" s="3">
        <f t="shared" si="0"/>
        <v>0</v>
      </c>
      <c r="L6" s="3" t="str">
        <f aca="true" t="shared" si="1" ref="L6:L38">IF(K6&lt;=3,"0",IF(K6&lt;=7,"1",IF(K6&lt;=11,"2",IF(K6&gt;=12,"3"))))</f>
        <v>0</v>
      </c>
      <c r="M6" s="3" t="str">
        <f aca="true" t="shared" si="2" ref="M6:M15">IF(K6&lt;=3,"ไม่ผ่าน",IF(K6&lt;=7,"ผ่าน",IF(K6&lt;=11,"ดี",IF(K6&gt;=12,"ดีเยี่ยม"))))</f>
        <v>ไม่ผ่าน</v>
      </c>
    </row>
    <row r="7" spans="1:13" s="1" customFormat="1" ht="15" customHeight="1">
      <c r="A7" s="69">
        <v>3</v>
      </c>
      <c r="B7" s="116">
        <v>13322</v>
      </c>
      <c r="C7" s="38" t="s">
        <v>33</v>
      </c>
      <c r="D7" s="30" t="s">
        <v>491</v>
      </c>
      <c r="E7" s="31" t="s">
        <v>492</v>
      </c>
      <c r="F7" s="4"/>
      <c r="G7" s="4"/>
      <c r="H7" s="4"/>
      <c r="I7" s="4"/>
      <c r="J7" s="4"/>
      <c r="K7" s="3">
        <f t="shared" si="0"/>
        <v>0</v>
      </c>
      <c r="L7" s="3" t="str">
        <f t="shared" si="1"/>
        <v>0</v>
      </c>
      <c r="M7" s="3" t="str">
        <f t="shared" si="2"/>
        <v>ไม่ผ่าน</v>
      </c>
    </row>
    <row r="8" spans="1:13" s="1" customFormat="1" ht="15" customHeight="1">
      <c r="A8" s="69">
        <v>4</v>
      </c>
      <c r="B8" s="117">
        <v>13442</v>
      </c>
      <c r="C8" s="30" t="s">
        <v>33</v>
      </c>
      <c r="D8" s="30" t="s">
        <v>224</v>
      </c>
      <c r="E8" s="31" t="s">
        <v>493</v>
      </c>
      <c r="F8" s="172"/>
      <c r="G8" s="172"/>
      <c r="H8" s="172"/>
      <c r="I8" s="172"/>
      <c r="J8" s="172"/>
      <c r="K8" s="3">
        <f t="shared" si="0"/>
        <v>0</v>
      </c>
      <c r="L8" s="3" t="str">
        <f t="shared" si="1"/>
        <v>0</v>
      </c>
      <c r="M8" s="3" t="str">
        <f t="shared" si="2"/>
        <v>ไม่ผ่าน</v>
      </c>
    </row>
    <row r="9" spans="1:13" s="1" customFormat="1" ht="15" customHeight="1">
      <c r="A9" s="69">
        <v>5</v>
      </c>
      <c r="B9" s="117">
        <v>13635</v>
      </c>
      <c r="C9" s="30" t="s">
        <v>33</v>
      </c>
      <c r="D9" s="30" t="s">
        <v>494</v>
      </c>
      <c r="E9" s="31" t="s">
        <v>495</v>
      </c>
      <c r="F9" s="172"/>
      <c r="G9" s="172"/>
      <c r="H9" s="172"/>
      <c r="I9" s="172"/>
      <c r="J9" s="172"/>
      <c r="K9" s="3">
        <f t="shared" si="0"/>
        <v>0</v>
      </c>
      <c r="L9" s="3" t="str">
        <f t="shared" si="1"/>
        <v>0</v>
      </c>
      <c r="M9" s="3" t="str">
        <f t="shared" si="2"/>
        <v>ไม่ผ่าน</v>
      </c>
    </row>
    <row r="10" spans="1:13" s="1" customFormat="1" ht="15" customHeight="1">
      <c r="A10" s="69">
        <v>6</v>
      </c>
      <c r="B10" s="117">
        <v>14183</v>
      </c>
      <c r="C10" s="30" t="s">
        <v>33</v>
      </c>
      <c r="D10" s="30" t="s">
        <v>496</v>
      </c>
      <c r="E10" s="31" t="s">
        <v>497</v>
      </c>
      <c r="F10" s="4"/>
      <c r="G10" s="4"/>
      <c r="H10" s="4"/>
      <c r="I10" s="4"/>
      <c r="J10" s="4"/>
      <c r="K10" s="3">
        <f t="shared" si="0"/>
        <v>0</v>
      </c>
      <c r="L10" s="3" t="str">
        <f t="shared" si="1"/>
        <v>0</v>
      </c>
      <c r="M10" s="3" t="str">
        <f t="shared" si="2"/>
        <v>ไม่ผ่าน</v>
      </c>
    </row>
    <row r="11" spans="1:13" s="1" customFormat="1" ht="15" customHeight="1">
      <c r="A11" s="69">
        <v>7</v>
      </c>
      <c r="B11" s="118" t="s">
        <v>460</v>
      </c>
      <c r="C11" s="86" t="s">
        <v>33</v>
      </c>
      <c r="D11" s="86" t="s">
        <v>498</v>
      </c>
      <c r="E11" s="86" t="s">
        <v>499</v>
      </c>
      <c r="F11" s="172"/>
      <c r="G11" s="172"/>
      <c r="H11" s="172"/>
      <c r="I11" s="172"/>
      <c r="J11" s="172"/>
      <c r="K11" s="3">
        <f t="shared" si="0"/>
        <v>0</v>
      </c>
      <c r="L11" s="3" t="str">
        <f t="shared" si="1"/>
        <v>0</v>
      </c>
      <c r="M11" s="3" t="str">
        <f t="shared" si="2"/>
        <v>ไม่ผ่าน</v>
      </c>
    </row>
    <row r="12" spans="1:13" s="1" customFormat="1" ht="15" customHeight="1">
      <c r="A12" s="69">
        <v>8</v>
      </c>
      <c r="B12" s="70">
        <v>13327</v>
      </c>
      <c r="C12" s="38" t="s">
        <v>33</v>
      </c>
      <c r="D12" s="30" t="s">
        <v>547</v>
      </c>
      <c r="E12" s="31" t="s">
        <v>548</v>
      </c>
      <c r="F12" s="172"/>
      <c r="G12" s="172"/>
      <c r="H12" s="172"/>
      <c r="I12" s="172"/>
      <c r="J12" s="172"/>
      <c r="K12" s="3">
        <f>SUM(F12,G12,H12,I12,J12)</f>
        <v>0</v>
      </c>
      <c r="L12" s="3" t="str">
        <f>IF(K12&lt;=3,"0",IF(K12&lt;=7,"1",IF(K12&lt;=11,"2",IF(K12&gt;=12,"3"))))</f>
        <v>0</v>
      </c>
      <c r="M12" s="3" t="str">
        <f>IF(K12&lt;=3,"ไม่ผ่าน",IF(K12&lt;=7,"ผ่าน",IF(K12&lt;=11,"ดี",IF(K12&gt;=12,"ดีเยี่ยม"))))</f>
        <v>ไม่ผ่าน</v>
      </c>
    </row>
    <row r="13" spans="1:13" s="1" customFormat="1" ht="15" customHeight="1">
      <c r="A13" s="69">
        <v>9</v>
      </c>
      <c r="B13" s="118" t="s">
        <v>463</v>
      </c>
      <c r="C13" s="30" t="s">
        <v>39</v>
      </c>
      <c r="D13" s="30" t="s">
        <v>500</v>
      </c>
      <c r="E13" s="61" t="s">
        <v>501</v>
      </c>
      <c r="F13" s="172"/>
      <c r="G13" s="172"/>
      <c r="H13" s="172"/>
      <c r="I13" s="172"/>
      <c r="J13" s="172"/>
      <c r="K13" s="3">
        <f t="shared" si="0"/>
        <v>0</v>
      </c>
      <c r="L13" s="3" t="str">
        <f t="shared" si="1"/>
        <v>0</v>
      </c>
      <c r="M13" s="3" t="str">
        <f t="shared" si="2"/>
        <v>ไม่ผ่าน</v>
      </c>
    </row>
    <row r="14" spans="1:13" s="1" customFormat="1" ht="15" customHeight="1">
      <c r="A14" s="69">
        <v>10</v>
      </c>
      <c r="B14" s="117">
        <v>13335</v>
      </c>
      <c r="C14" s="86" t="s">
        <v>39</v>
      </c>
      <c r="D14" s="86" t="s">
        <v>502</v>
      </c>
      <c r="E14" s="86" t="s">
        <v>503</v>
      </c>
      <c r="F14" s="4"/>
      <c r="G14" s="4"/>
      <c r="H14" s="4"/>
      <c r="I14" s="4"/>
      <c r="J14" s="4"/>
      <c r="K14" s="3">
        <f t="shared" si="0"/>
        <v>0</v>
      </c>
      <c r="L14" s="3" t="str">
        <f t="shared" si="1"/>
        <v>0</v>
      </c>
      <c r="M14" s="3" t="str">
        <f t="shared" si="2"/>
        <v>ไม่ผ่าน</v>
      </c>
    </row>
    <row r="15" spans="1:13" s="1" customFormat="1" ht="15" customHeight="1">
      <c r="A15" s="69">
        <v>11</v>
      </c>
      <c r="B15" s="117">
        <v>13338</v>
      </c>
      <c r="C15" s="30" t="s">
        <v>39</v>
      </c>
      <c r="D15" s="30" t="s">
        <v>504</v>
      </c>
      <c r="E15" s="31" t="s">
        <v>505</v>
      </c>
      <c r="F15" s="172"/>
      <c r="G15" s="172"/>
      <c r="H15" s="172"/>
      <c r="I15" s="172"/>
      <c r="J15" s="172"/>
      <c r="K15" s="3">
        <f t="shared" si="0"/>
        <v>0</v>
      </c>
      <c r="L15" s="3" t="str">
        <f t="shared" si="1"/>
        <v>0</v>
      </c>
      <c r="M15" s="3" t="str">
        <f t="shared" si="2"/>
        <v>ไม่ผ่าน</v>
      </c>
    </row>
    <row r="16" spans="1:13" s="1" customFormat="1" ht="15" customHeight="1">
      <c r="A16" s="69">
        <v>12</v>
      </c>
      <c r="B16" s="117">
        <v>13349</v>
      </c>
      <c r="C16" s="30" t="s">
        <v>39</v>
      </c>
      <c r="D16" s="30" t="s">
        <v>506</v>
      </c>
      <c r="E16" s="31" t="s">
        <v>507</v>
      </c>
      <c r="F16" s="172"/>
      <c r="G16" s="172"/>
      <c r="H16" s="172"/>
      <c r="I16" s="172"/>
      <c r="J16" s="172"/>
      <c r="K16" s="3">
        <f t="shared" si="0"/>
        <v>0</v>
      </c>
      <c r="L16" s="3" t="str">
        <f t="shared" si="1"/>
        <v>0</v>
      </c>
      <c r="M16" s="3" t="str">
        <f aca="true" t="shared" si="3" ref="M16:M24">IF(K16&lt;=3,"ไม่ผ่าน",IF(K16&lt;=7,"ผ่าน",IF(K16&lt;=11,"ดี",IF(K16&gt;=12,"ดีเยี่ยม"))))</f>
        <v>ไม่ผ่าน</v>
      </c>
    </row>
    <row r="17" spans="1:13" s="1" customFormat="1" ht="15" customHeight="1">
      <c r="A17" s="69">
        <v>13</v>
      </c>
      <c r="B17" s="117">
        <v>13350</v>
      </c>
      <c r="C17" s="30" t="s">
        <v>39</v>
      </c>
      <c r="D17" s="30" t="s">
        <v>508</v>
      </c>
      <c r="E17" s="31" t="s">
        <v>509</v>
      </c>
      <c r="F17" s="4"/>
      <c r="G17" s="4"/>
      <c r="H17" s="4"/>
      <c r="I17" s="4"/>
      <c r="J17" s="4"/>
      <c r="K17" s="3">
        <f t="shared" si="0"/>
        <v>0</v>
      </c>
      <c r="L17" s="3" t="str">
        <f t="shared" si="1"/>
        <v>0</v>
      </c>
      <c r="M17" s="3" t="str">
        <f t="shared" si="3"/>
        <v>ไม่ผ่าน</v>
      </c>
    </row>
    <row r="18" spans="1:13" s="1" customFormat="1" ht="15" customHeight="1">
      <c r="A18" s="69">
        <v>14</v>
      </c>
      <c r="B18" s="116">
        <v>13355</v>
      </c>
      <c r="C18" s="38" t="s">
        <v>39</v>
      </c>
      <c r="D18" s="30" t="s">
        <v>510</v>
      </c>
      <c r="E18" s="31" t="s">
        <v>511</v>
      </c>
      <c r="F18" s="172"/>
      <c r="G18" s="172"/>
      <c r="H18" s="172"/>
      <c r="I18" s="172"/>
      <c r="J18" s="172"/>
      <c r="K18" s="3">
        <f t="shared" si="0"/>
        <v>0</v>
      </c>
      <c r="L18" s="3" t="str">
        <f t="shared" si="1"/>
        <v>0</v>
      </c>
      <c r="M18" s="3" t="str">
        <f t="shared" si="3"/>
        <v>ไม่ผ่าน</v>
      </c>
    </row>
    <row r="19" spans="1:13" s="21" customFormat="1" ht="15" customHeight="1">
      <c r="A19" s="69">
        <v>15</v>
      </c>
      <c r="B19" s="116">
        <v>13356</v>
      </c>
      <c r="C19" s="38" t="s">
        <v>39</v>
      </c>
      <c r="D19" s="30" t="s">
        <v>446</v>
      </c>
      <c r="E19" s="31" t="s">
        <v>512</v>
      </c>
      <c r="F19" s="172"/>
      <c r="G19" s="172"/>
      <c r="H19" s="172"/>
      <c r="I19" s="172"/>
      <c r="J19" s="172"/>
      <c r="K19" s="3">
        <f>SUM(F19,G19,H19,I19,J19)</f>
        <v>0</v>
      </c>
      <c r="L19" s="3" t="str">
        <f t="shared" si="1"/>
        <v>0</v>
      </c>
      <c r="M19" s="3" t="str">
        <f t="shared" si="3"/>
        <v>ไม่ผ่าน</v>
      </c>
    </row>
    <row r="20" spans="1:13" s="1" customFormat="1" ht="15" customHeight="1">
      <c r="A20" s="69">
        <v>16</v>
      </c>
      <c r="B20" s="116">
        <v>13374</v>
      </c>
      <c r="C20" s="38" t="s">
        <v>39</v>
      </c>
      <c r="D20" s="30" t="s">
        <v>513</v>
      </c>
      <c r="E20" s="31" t="s">
        <v>514</v>
      </c>
      <c r="F20" s="4"/>
      <c r="G20" s="4"/>
      <c r="H20" s="4"/>
      <c r="I20" s="4"/>
      <c r="J20" s="4"/>
      <c r="K20" s="3">
        <f t="shared" si="0"/>
        <v>0</v>
      </c>
      <c r="L20" s="3" t="str">
        <f t="shared" si="1"/>
        <v>0</v>
      </c>
      <c r="M20" s="3" t="str">
        <f t="shared" si="3"/>
        <v>ไม่ผ่าน</v>
      </c>
    </row>
    <row r="21" spans="1:13" s="1" customFormat="1" ht="15" customHeight="1">
      <c r="A21" s="69">
        <v>17</v>
      </c>
      <c r="B21" s="116">
        <v>13394</v>
      </c>
      <c r="C21" s="38" t="s">
        <v>39</v>
      </c>
      <c r="D21" s="30" t="s">
        <v>515</v>
      </c>
      <c r="E21" s="31" t="s">
        <v>516</v>
      </c>
      <c r="F21" s="172"/>
      <c r="G21" s="172"/>
      <c r="H21" s="172"/>
      <c r="I21" s="172"/>
      <c r="J21" s="172"/>
      <c r="K21" s="3">
        <f t="shared" si="0"/>
        <v>0</v>
      </c>
      <c r="L21" s="3" t="str">
        <f t="shared" si="1"/>
        <v>0</v>
      </c>
      <c r="M21" s="3" t="str">
        <f t="shared" si="3"/>
        <v>ไม่ผ่าน</v>
      </c>
    </row>
    <row r="22" spans="1:13" s="1" customFormat="1" ht="15" customHeight="1">
      <c r="A22" s="69">
        <v>18</v>
      </c>
      <c r="B22" s="116">
        <v>13413</v>
      </c>
      <c r="C22" s="38" t="s">
        <v>39</v>
      </c>
      <c r="D22" s="30" t="s">
        <v>344</v>
      </c>
      <c r="E22" s="31" t="s">
        <v>517</v>
      </c>
      <c r="F22" s="172"/>
      <c r="G22" s="172"/>
      <c r="H22" s="172"/>
      <c r="I22" s="172"/>
      <c r="J22" s="172"/>
      <c r="K22" s="3">
        <f t="shared" si="0"/>
        <v>0</v>
      </c>
      <c r="L22" s="3" t="str">
        <f t="shared" si="1"/>
        <v>0</v>
      </c>
      <c r="M22" s="3" t="str">
        <f t="shared" si="3"/>
        <v>ไม่ผ่าน</v>
      </c>
    </row>
    <row r="23" spans="1:13" s="1" customFormat="1" ht="15" customHeight="1">
      <c r="A23" s="69">
        <v>19</v>
      </c>
      <c r="B23" s="116">
        <v>13421</v>
      </c>
      <c r="C23" s="38" t="s">
        <v>39</v>
      </c>
      <c r="D23" s="30" t="s">
        <v>518</v>
      </c>
      <c r="E23" s="31" t="s">
        <v>519</v>
      </c>
      <c r="F23" s="4"/>
      <c r="G23" s="4"/>
      <c r="H23" s="4"/>
      <c r="I23" s="4"/>
      <c r="J23" s="4"/>
      <c r="K23" s="3">
        <f t="shared" si="0"/>
        <v>0</v>
      </c>
      <c r="L23" s="3" t="str">
        <f t="shared" si="1"/>
        <v>0</v>
      </c>
      <c r="M23" s="3" t="str">
        <f t="shared" si="3"/>
        <v>ไม่ผ่าน</v>
      </c>
    </row>
    <row r="24" spans="1:13" s="1" customFormat="1" ht="15" customHeight="1">
      <c r="A24" s="69">
        <v>20</v>
      </c>
      <c r="B24" s="116">
        <v>13424</v>
      </c>
      <c r="C24" s="38" t="s">
        <v>39</v>
      </c>
      <c r="D24" s="30" t="s">
        <v>520</v>
      </c>
      <c r="E24" s="31" t="s">
        <v>521</v>
      </c>
      <c r="F24" s="4"/>
      <c r="G24" s="4"/>
      <c r="H24" s="4"/>
      <c r="I24" s="4"/>
      <c r="J24" s="4"/>
      <c r="K24" s="3">
        <f t="shared" si="0"/>
        <v>0</v>
      </c>
      <c r="L24" s="3" t="str">
        <f t="shared" si="1"/>
        <v>0</v>
      </c>
      <c r="M24" s="3" t="str">
        <f t="shared" si="3"/>
        <v>ไม่ผ่าน</v>
      </c>
    </row>
    <row r="25" spans="1:13" s="1" customFormat="1" ht="15" customHeight="1">
      <c r="A25" s="69">
        <v>21</v>
      </c>
      <c r="B25" s="71">
        <v>13468</v>
      </c>
      <c r="C25" s="38" t="s">
        <v>39</v>
      </c>
      <c r="D25" s="30" t="s">
        <v>522</v>
      </c>
      <c r="E25" s="31" t="s">
        <v>523</v>
      </c>
      <c r="F25" s="172"/>
      <c r="G25" s="172"/>
      <c r="H25" s="172"/>
      <c r="I25" s="172"/>
      <c r="J25" s="172"/>
      <c r="K25" s="3">
        <f t="shared" si="0"/>
        <v>0</v>
      </c>
      <c r="L25" s="3" t="str">
        <f t="shared" si="1"/>
        <v>0</v>
      </c>
      <c r="M25" s="3" t="str">
        <f>IF(K25&lt;=3,"ไม่ผ่าน",IF(K25&lt;=7,"ผ่าน",IF(K25&lt;=11,"ดี",IF(K25&gt;=12,"ดีเยี่ยม"))))</f>
        <v>ไม่ผ่าน</v>
      </c>
    </row>
    <row r="26" spans="1:13" s="1" customFormat="1" ht="13.5" customHeight="1">
      <c r="A26" s="69">
        <v>22</v>
      </c>
      <c r="B26" s="71">
        <v>13639</v>
      </c>
      <c r="C26" s="38" t="s">
        <v>39</v>
      </c>
      <c r="D26" s="30" t="s">
        <v>524</v>
      </c>
      <c r="E26" s="31" t="s">
        <v>525</v>
      </c>
      <c r="F26" s="172"/>
      <c r="G26" s="172"/>
      <c r="H26" s="172"/>
      <c r="I26" s="172"/>
      <c r="J26" s="172"/>
      <c r="K26" s="3">
        <f t="shared" si="0"/>
        <v>0</v>
      </c>
      <c r="L26" s="3" t="str">
        <f t="shared" si="1"/>
        <v>0</v>
      </c>
      <c r="M26" s="3" t="str">
        <f aca="true" t="shared" si="4" ref="M26:M35">IF(K26&lt;=3,"ไม่ผ่าน",IF(K26&lt;=7,"ผ่าน",IF(K26&lt;=11,"ดี",IF(K26&gt;=12,"ดีเยี่ยม"))))</f>
        <v>ไม่ผ่าน</v>
      </c>
    </row>
    <row r="27" spans="1:13" s="1" customFormat="1" ht="13.5" customHeight="1">
      <c r="A27" s="69">
        <v>23</v>
      </c>
      <c r="B27" s="71">
        <v>13642</v>
      </c>
      <c r="C27" s="38" t="s">
        <v>39</v>
      </c>
      <c r="D27" s="30" t="s">
        <v>526</v>
      </c>
      <c r="E27" s="31" t="s">
        <v>527</v>
      </c>
      <c r="F27" s="4"/>
      <c r="G27" s="4"/>
      <c r="H27" s="4"/>
      <c r="I27" s="4"/>
      <c r="J27" s="4"/>
      <c r="K27" s="3">
        <f aca="true" t="shared" si="5" ref="K27:K38">SUM(F27,G27,H27,I27,J27)</f>
        <v>0</v>
      </c>
      <c r="L27" s="3" t="str">
        <f t="shared" si="1"/>
        <v>0</v>
      </c>
      <c r="M27" s="3" t="str">
        <f t="shared" si="4"/>
        <v>ไม่ผ่าน</v>
      </c>
    </row>
    <row r="28" spans="1:13" s="1" customFormat="1" ht="13.5" customHeight="1">
      <c r="A28" s="69">
        <v>24</v>
      </c>
      <c r="B28" s="71">
        <v>13651</v>
      </c>
      <c r="C28" s="38" t="s">
        <v>39</v>
      </c>
      <c r="D28" s="30" t="s">
        <v>528</v>
      </c>
      <c r="E28" s="31" t="s">
        <v>529</v>
      </c>
      <c r="F28" s="172"/>
      <c r="G28" s="172"/>
      <c r="H28" s="172"/>
      <c r="I28" s="172"/>
      <c r="J28" s="172"/>
      <c r="K28" s="3">
        <f t="shared" si="5"/>
        <v>0</v>
      </c>
      <c r="L28" s="3" t="str">
        <f t="shared" si="1"/>
        <v>0</v>
      </c>
      <c r="M28" s="3" t="str">
        <f t="shared" si="4"/>
        <v>ไม่ผ่าน</v>
      </c>
    </row>
    <row r="29" spans="1:13" s="1" customFormat="1" ht="13.5" customHeight="1">
      <c r="A29" s="69">
        <v>25</v>
      </c>
      <c r="B29" s="71">
        <v>13676</v>
      </c>
      <c r="C29" s="38" t="s">
        <v>39</v>
      </c>
      <c r="D29" s="30" t="s">
        <v>136</v>
      </c>
      <c r="E29" s="31" t="s">
        <v>530</v>
      </c>
      <c r="F29" s="172"/>
      <c r="G29" s="172"/>
      <c r="H29" s="172"/>
      <c r="I29" s="172"/>
      <c r="J29" s="172"/>
      <c r="K29" s="3">
        <f t="shared" si="5"/>
        <v>0</v>
      </c>
      <c r="L29" s="3" t="str">
        <f t="shared" si="1"/>
        <v>0</v>
      </c>
      <c r="M29" s="3" t="str">
        <f t="shared" si="4"/>
        <v>ไม่ผ่าน</v>
      </c>
    </row>
    <row r="30" spans="1:13" s="21" customFormat="1" ht="13.5" customHeight="1">
      <c r="A30" s="69">
        <v>26</v>
      </c>
      <c r="B30" s="68" t="s">
        <v>531</v>
      </c>
      <c r="C30" s="38" t="s">
        <v>39</v>
      </c>
      <c r="D30" s="30" t="s">
        <v>532</v>
      </c>
      <c r="E30" s="31" t="s">
        <v>533</v>
      </c>
      <c r="F30" s="4"/>
      <c r="G30" s="4"/>
      <c r="H30" s="4"/>
      <c r="I30" s="4"/>
      <c r="J30" s="4"/>
      <c r="K30" s="3">
        <f>SUM(F30,G30,H30,I30,J30)</f>
        <v>0</v>
      </c>
      <c r="L30" s="3" t="str">
        <f t="shared" si="1"/>
        <v>0</v>
      </c>
      <c r="M30" s="3" t="str">
        <f t="shared" si="4"/>
        <v>ไม่ผ่าน</v>
      </c>
    </row>
    <row r="31" spans="1:13" s="1" customFormat="1" ht="13.5" customHeight="1">
      <c r="A31" s="69">
        <v>27</v>
      </c>
      <c r="B31" s="68" t="s">
        <v>534</v>
      </c>
      <c r="C31" s="38" t="s">
        <v>39</v>
      </c>
      <c r="D31" s="30" t="s">
        <v>535</v>
      </c>
      <c r="E31" s="31" t="s">
        <v>533</v>
      </c>
      <c r="F31" s="172"/>
      <c r="G31" s="172"/>
      <c r="H31" s="172"/>
      <c r="I31" s="172"/>
      <c r="J31" s="172"/>
      <c r="K31" s="3">
        <f t="shared" si="5"/>
        <v>0</v>
      </c>
      <c r="L31" s="3" t="str">
        <f t="shared" si="1"/>
        <v>0</v>
      </c>
      <c r="M31" s="3" t="str">
        <f t="shared" si="4"/>
        <v>ไม่ผ่าน</v>
      </c>
    </row>
    <row r="32" spans="1:13" s="1" customFormat="1" ht="13.5" customHeight="1">
      <c r="A32" s="69">
        <v>28</v>
      </c>
      <c r="B32" s="69">
        <v>15184</v>
      </c>
      <c r="C32" s="38" t="s">
        <v>39</v>
      </c>
      <c r="D32" s="30" t="s">
        <v>536</v>
      </c>
      <c r="E32" s="31" t="s">
        <v>537</v>
      </c>
      <c r="F32" s="172"/>
      <c r="G32" s="172"/>
      <c r="H32" s="172"/>
      <c r="I32" s="172"/>
      <c r="J32" s="172"/>
      <c r="K32" s="3">
        <f t="shared" si="5"/>
        <v>0</v>
      </c>
      <c r="L32" s="3" t="str">
        <f t="shared" si="1"/>
        <v>0</v>
      </c>
      <c r="M32" s="3" t="str">
        <f t="shared" si="4"/>
        <v>ไม่ผ่าน</v>
      </c>
    </row>
    <row r="33" spans="1:13" s="1" customFormat="1" ht="13.5" customHeight="1">
      <c r="A33" s="69">
        <v>29</v>
      </c>
      <c r="B33" s="69">
        <v>15189</v>
      </c>
      <c r="C33" s="38" t="s">
        <v>39</v>
      </c>
      <c r="D33" s="30" t="s">
        <v>538</v>
      </c>
      <c r="E33" s="31" t="s">
        <v>539</v>
      </c>
      <c r="F33" s="4"/>
      <c r="G33" s="4"/>
      <c r="H33" s="4"/>
      <c r="I33" s="4"/>
      <c r="J33" s="4"/>
      <c r="K33" s="3">
        <f t="shared" si="5"/>
        <v>0</v>
      </c>
      <c r="L33" s="3" t="str">
        <f t="shared" si="1"/>
        <v>0</v>
      </c>
      <c r="M33" s="3" t="str">
        <f t="shared" si="4"/>
        <v>ไม่ผ่าน</v>
      </c>
    </row>
    <row r="34" spans="1:13" s="1" customFormat="1" ht="13.5" customHeight="1">
      <c r="A34" s="69">
        <v>30</v>
      </c>
      <c r="B34" s="69">
        <v>15190</v>
      </c>
      <c r="C34" s="38" t="s">
        <v>39</v>
      </c>
      <c r="D34" s="30" t="s">
        <v>540</v>
      </c>
      <c r="E34" s="31" t="s">
        <v>541</v>
      </c>
      <c r="F34" s="172"/>
      <c r="G34" s="172"/>
      <c r="H34" s="172"/>
      <c r="I34" s="172"/>
      <c r="J34" s="172"/>
      <c r="K34" s="3">
        <f t="shared" si="5"/>
        <v>0</v>
      </c>
      <c r="L34" s="3" t="str">
        <f t="shared" si="1"/>
        <v>0</v>
      </c>
      <c r="M34" s="3" t="str">
        <f t="shared" si="4"/>
        <v>ไม่ผ่าน</v>
      </c>
    </row>
    <row r="35" spans="1:13" s="1" customFormat="1" ht="13.5" customHeight="1">
      <c r="A35" s="69">
        <v>31</v>
      </c>
      <c r="B35" s="69">
        <v>15195</v>
      </c>
      <c r="C35" s="38" t="s">
        <v>39</v>
      </c>
      <c r="D35" s="30" t="s">
        <v>456</v>
      </c>
      <c r="E35" s="31" t="s">
        <v>542</v>
      </c>
      <c r="F35" s="172"/>
      <c r="G35" s="172"/>
      <c r="H35" s="172"/>
      <c r="I35" s="172"/>
      <c r="J35" s="172"/>
      <c r="K35" s="3">
        <f t="shared" si="5"/>
        <v>0</v>
      </c>
      <c r="L35" s="3" t="str">
        <f t="shared" si="1"/>
        <v>0</v>
      </c>
      <c r="M35" s="3" t="str">
        <f t="shared" si="4"/>
        <v>ไม่ผ่าน</v>
      </c>
    </row>
    <row r="36" spans="1:13" s="1" customFormat="1" ht="13.5" customHeight="1">
      <c r="A36" s="69">
        <v>32</v>
      </c>
      <c r="B36" s="69">
        <v>15197</v>
      </c>
      <c r="C36" s="38" t="s">
        <v>39</v>
      </c>
      <c r="D36" s="30" t="s">
        <v>46</v>
      </c>
      <c r="E36" s="31" t="s">
        <v>525</v>
      </c>
      <c r="F36" s="4"/>
      <c r="G36" s="4"/>
      <c r="H36" s="4"/>
      <c r="I36" s="4"/>
      <c r="J36" s="4"/>
      <c r="K36" s="3">
        <f t="shared" si="5"/>
        <v>0</v>
      </c>
      <c r="L36" s="3" t="str">
        <f t="shared" si="1"/>
        <v>0</v>
      </c>
      <c r="M36" s="3" t="str">
        <f>IF(K36&lt;=3,"ไม่ผ่าน",IF(K36&lt;=7,"ผ่าน",IF(K36&lt;=11,"ดี",IF(K36&gt;=12,"ดีเยี่ยม"))))</f>
        <v>ไม่ผ่าน</v>
      </c>
    </row>
    <row r="37" spans="1:13" s="1" customFormat="1" ht="13.5" customHeight="1">
      <c r="A37" s="69">
        <v>33</v>
      </c>
      <c r="B37" s="69">
        <v>15201</v>
      </c>
      <c r="C37" s="38" t="s">
        <v>39</v>
      </c>
      <c r="D37" s="30" t="s">
        <v>543</v>
      </c>
      <c r="E37" s="31" t="s">
        <v>544</v>
      </c>
      <c r="F37" s="172"/>
      <c r="G37" s="172"/>
      <c r="H37" s="172"/>
      <c r="I37" s="172"/>
      <c r="J37" s="172"/>
      <c r="K37" s="3">
        <f t="shared" si="5"/>
        <v>0</v>
      </c>
      <c r="L37" s="3" t="str">
        <f t="shared" si="1"/>
        <v>0</v>
      </c>
      <c r="M37" s="3" t="str">
        <f>IF(K37&lt;=3,"ไม่ผ่าน",IF(K37&lt;=7,"ผ่าน",IF(K37&lt;=11,"ดี",IF(K37&gt;=12,"ดีเยี่ยม"))))</f>
        <v>ไม่ผ่าน</v>
      </c>
    </row>
    <row r="38" spans="1:13" s="1" customFormat="1" ht="15.75" customHeight="1">
      <c r="A38" s="69">
        <v>34</v>
      </c>
      <c r="B38" s="69">
        <v>14849</v>
      </c>
      <c r="C38" s="38" t="s">
        <v>39</v>
      </c>
      <c r="D38" s="30" t="s">
        <v>545</v>
      </c>
      <c r="E38" s="31" t="s">
        <v>546</v>
      </c>
      <c r="F38" s="172"/>
      <c r="G38" s="172"/>
      <c r="H38" s="172"/>
      <c r="I38" s="172"/>
      <c r="J38" s="172"/>
      <c r="K38" s="3">
        <f t="shared" si="5"/>
        <v>0</v>
      </c>
      <c r="L38" s="3" t="str">
        <f t="shared" si="1"/>
        <v>0</v>
      </c>
      <c r="M38" s="3" t="str">
        <f>IF(K38&lt;=3,"ไม่ผ่าน",IF(K38&lt;=7,"ผ่าน",IF(K38&lt;=11,"ดี",IF(K38&gt;=12,"ดีเยี่ยม"))))</f>
        <v>ไม่ผ่าน</v>
      </c>
    </row>
    <row r="39" spans="1:13" s="1" customFormat="1" ht="20.25" customHeight="1">
      <c r="A39" s="158"/>
      <c r="B39" s="162"/>
      <c r="C39" s="86"/>
      <c r="D39" s="86"/>
      <c r="E39" s="86"/>
      <c r="F39" s="171">
        <f>COUNTIF(L5:L38,3)</f>
        <v>0</v>
      </c>
      <c r="G39" s="171">
        <f>COUNTIF(L5:L38,2)</f>
        <v>0</v>
      </c>
      <c r="H39" s="171">
        <f>COUNTIF(L5:L38,1)</f>
        <v>0</v>
      </c>
      <c r="I39" s="171">
        <f>COUNTIF(L5:L38,0)</f>
        <v>34</v>
      </c>
      <c r="J39" s="147"/>
      <c r="K39" s="123"/>
      <c r="L39" s="123"/>
      <c r="M39" s="123"/>
    </row>
    <row r="40" spans="3:10" s="124" customFormat="1" ht="15" customHeight="1">
      <c r="C40" s="124" t="s">
        <v>2</v>
      </c>
      <c r="F40" s="132"/>
      <c r="G40" s="132"/>
      <c r="H40" s="132"/>
      <c r="I40" s="132"/>
      <c r="J40" s="132"/>
    </row>
    <row r="41" spans="3:13" s="124" customFormat="1" ht="15" customHeight="1">
      <c r="C41" s="124" t="s">
        <v>13</v>
      </c>
      <c r="F41" s="132"/>
      <c r="G41" s="173">
        <f>(F39*100)/34</f>
        <v>0</v>
      </c>
      <c r="H41" s="132"/>
      <c r="I41" s="132"/>
      <c r="J41" s="132" t="s">
        <v>18</v>
      </c>
      <c r="K41" s="132"/>
      <c r="M41" s="167">
        <f>(H39*100)/34</f>
        <v>0</v>
      </c>
    </row>
    <row r="42" spans="3:13" s="124" customFormat="1" ht="15" customHeight="1">
      <c r="C42" s="124" t="s">
        <v>14</v>
      </c>
      <c r="F42" s="132"/>
      <c r="G42" s="167">
        <f>(G39*100)/34</f>
        <v>0</v>
      </c>
      <c r="H42" s="132"/>
      <c r="I42" s="132"/>
      <c r="J42" s="132" t="s">
        <v>19</v>
      </c>
      <c r="K42" s="132"/>
      <c r="M42" s="167">
        <f>(I39*100)/34</f>
        <v>100</v>
      </c>
    </row>
    <row r="43" spans="3:10" s="124" customFormat="1" ht="15" customHeight="1">
      <c r="C43" s="124" t="s">
        <v>15</v>
      </c>
      <c r="F43" s="132"/>
      <c r="G43" s="132"/>
      <c r="H43" s="132"/>
      <c r="I43" s="124" t="s">
        <v>20</v>
      </c>
      <c r="J43" s="132"/>
    </row>
    <row r="44" spans="3:10" s="124" customFormat="1" ht="15" customHeight="1">
      <c r="C44" s="124" t="s">
        <v>16</v>
      </c>
      <c r="F44" s="132"/>
      <c r="G44" s="132"/>
      <c r="H44" s="132"/>
      <c r="I44" s="124" t="s">
        <v>23</v>
      </c>
      <c r="J44" s="132"/>
    </row>
    <row r="45" spans="3:10" s="124" customFormat="1" ht="15" customHeight="1">
      <c r="C45" s="124" t="s">
        <v>17</v>
      </c>
      <c r="F45" s="132"/>
      <c r="G45" s="132"/>
      <c r="H45" s="132"/>
      <c r="I45" s="124" t="s">
        <v>21</v>
      </c>
      <c r="J45" s="132"/>
    </row>
  </sheetData>
  <sheetProtection/>
  <mergeCells count="9">
    <mergeCell ref="C3:E4"/>
    <mergeCell ref="E1:M1"/>
    <mergeCell ref="A2:M2"/>
    <mergeCell ref="A3:A4"/>
    <mergeCell ref="F3:J3"/>
    <mergeCell ref="K3:K4"/>
    <mergeCell ref="L3:L4"/>
    <mergeCell ref="M3:M4"/>
    <mergeCell ref="B3:B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2019-02-07T03:37:59Z</dcterms:modified>
  <cp:category/>
  <cp:version/>
  <cp:contentType/>
  <cp:contentStatus/>
</cp:coreProperties>
</file>